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1395" windowWidth="11985" windowHeight="8595" activeTab="0"/>
  </bookViews>
  <sheets>
    <sheet name="Bilanz" sheetId="1" r:id="rId1"/>
    <sheet name="Erfolgsrechnung" sheetId="2" r:id="rId2"/>
    <sheet name="ER aus Datawin" sheetId="3" state="hidden" r:id="rId3"/>
  </sheets>
  <definedNames>
    <definedName name="_xlnm.Print_Area" localSheetId="1">'Erfolgsrechnung'!$A$1:$I$159</definedName>
  </definedNames>
  <calcPr fullCalcOnLoad="1"/>
</workbook>
</file>

<file path=xl/sharedStrings.xml><?xml version="1.0" encoding="utf-8"?>
<sst xmlns="http://schemas.openxmlformats.org/spreadsheetml/2006/main" count="319" uniqueCount="244">
  <si>
    <t>* * * * * * *    J A H R E S R E C H N U N G   XX/XX    * * * * * * *</t>
  </si>
  <si>
    <t xml:space="preserve">* * *    B I L A N Z    * * * </t>
  </si>
  <si>
    <t>Datum</t>
  </si>
  <si>
    <t>Rechnung</t>
  </si>
  <si>
    <t>Pos</t>
  </si>
  <si>
    <t>Position</t>
  </si>
  <si>
    <t>Kasse</t>
  </si>
  <si>
    <t>Postkonto</t>
  </si>
  <si>
    <t>Total Flüssige Mittel</t>
  </si>
  <si>
    <t>Guthaben gegenüber Clubs</t>
  </si>
  <si>
    <t>Übrige Guthaben</t>
  </si>
  <si>
    <t>Debitoren VST</t>
  </si>
  <si>
    <t>Mobiliar</t>
  </si>
  <si>
    <t>Material</t>
  </si>
  <si>
    <t>Trans. Aktiven</t>
  </si>
  <si>
    <t>Total Umlaufvermögen</t>
  </si>
  <si>
    <t>TOTAL AKTIVEN</t>
  </si>
  <si>
    <t>Übrige Schulden</t>
  </si>
  <si>
    <t>Trans. Passiven</t>
  </si>
  <si>
    <t>Total kurzfristige Verpflichtungen</t>
  </si>
  <si>
    <t>TOTAL PASSIVEN</t>
  </si>
  <si>
    <t>(alles in CHF)</t>
  </si>
  <si>
    <t xml:space="preserve">Nordwestschweizer Tischtennisverband </t>
  </si>
  <si>
    <t>EIGENKAPITAL  ÄNDERUNG</t>
  </si>
  <si>
    <t>Basellandschaftliche Kantonalbank, Kontokorrent</t>
  </si>
  <si>
    <t xml:space="preserve">* * *   E R F O L G S R E C H N U N G    * * * </t>
  </si>
  <si>
    <t>Nordwestschweizer Tischtennisverband</t>
  </si>
  <si>
    <t>Auf.</t>
  </si>
  <si>
    <t>Ertr.</t>
  </si>
  <si>
    <t xml:space="preserve"> </t>
  </si>
  <si>
    <t>Spielbetrieb</t>
  </si>
  <si>
    <t>Mannschaftsmeisterschaft Entschäd. / Sekretariat</t>
  </si>
  <si>
    <t>Sitzungen</t>
  </si>
  <si>
    <t>Fahrtspesen</t>
  </si>
  <si>
    <t>Porti / Telefon</t>
  </si>
  <si>
    <t>Büromaterial / Matchformulare</t>
  </si>
  <si>
    <t>Hallenmieten / Tischbenützung</t>
  </si>
  <si>
    <t>Medaillen</t>
  </si>
  <si>
    <t>Bussen</t>
  </si>
  <si>
    <t>Verkauf Matchformulare</t>
  </si>
  <si>
    <t>Mannschaftsbeiträge</t>
  </si>
  <si>
    <t>Total Mannschaftsmeisterschaft</t>
  </si>
  <si>
    <t>Büromaterial</t>
  </si>
  <si>
    <t>Preisgelder</t>
  </si>
  <si>
    <t>Turniereinsätze</t>
  </si>
  <si>
    <t>Total Ranglistenturnier</t>
  </si>
  <si>
    <t>Verbandsmeisterschaft Entschädigungen</t>
  </si>
  <si>
    <t>Büromaterial / Bälle</t>
  </si>
  <si>
    <t>Total Verbandsmeisterschaft</t>
  </si>
  <si>
    <t>Kantonale Meisterschaften Hallenmieten</t>
  </si>
  <si>
    <t>Total Kantonale Meisterschaften</t>
  </si>
  <si>
    <t>Turniereinsätze Anteil NWTTV</t>
  </si>
  <si>
    <t>Total Turniereinsätze</t>
  </si>
  <si>
    <t>Total Spielbetrieb</t>
  </si>
  <si>
    <t>Nachwuchs</t>
  </si>
  <si>
    <t>Schülermeisterschaften Entschädigungen</t>
  </si>
  <si>
    <t>Medaillen / Urkunden / Preise</t>
  </si>
  <si>
    <t>Beiträge Clubs</t>
  </si>
  <si>
    <t>Total Schülermeisterschaften</t>
  </si>
  <si>
    <t>Medaillen / Urkunden</t>
  </si>
  <si>
    <t>Einsätze</t>
  </si>
  <si>
    <t>Total Punktetrophy</t>
  </si>
  <si>
    <t>Nachwuchskader Trainerhonorare und -spesen</t>
  </si>
  <si>
    <t>Beiträge Kadermitglieder</t>
  </si>
  <si>
    <t>Beiträge Jugend + Sport</t>
  </si>
  <si>
    <t>Total Nachwuchskader</t>
  </si>
  <si>
    <t>Beiträge Clubs Jugend und Schülerwesen</t>
  </si>
  <si>
    <t>Total Beiträge</t>
  </si>
  <si>
    <t>Total Nachwuchs</t>
  </si>
  <si>
    <t>Administration</t>
  </si>
  <si>
    <t>Vorstand Entschädigungen</t>
  </si>
  <si>
    <t>Übrige Spesen</t>
  </si>
  <si>
    <t>Beiträge Administration</t>
  </si>
  <si>
    <t xml:space="preserve">Saisonbeitrag </t>
  </si>
  <si>
    <t>Lizenzen</t>
  </si>
  <si>
    <t>Total Vorstand</t>
  </si>
  <si>
    <t>DV NWTTV Entschädigungen</t>
  </si>
  <si>
    <t>Mieten</t>
  </si>
  <si>
    <t>Total DV NWTTV</t>
  </si>
  <si>
    <t>DV STTV Entschädigungen</t>
  </si>
  <si>
    <t xml:space="preserve">Mieten </t>
  </si>
  <si>
    <t xml:space="preserve">Beiträge Vereine </t>
  </si>
  <si>
    <t>Gewinn aus Organisation NWTTV</t>
  </si>
  <si>
    <t>Schiedsrichterwesen</t>
  </si>
  <si>
    <t>Busse Schiedsrichterobligatorium</t>
  </si>
  <si>
    <t>Total Schiedsrichterwesen</t>
  </si>
  <si>
    <t>Beteiligung Kaderlehrgang</t>
  </si>
  <si>
    <t>Total Beteiligung Kaderlehrgang</t>
  </si>
  <si>
    <t>Materialeinkauf</t>
  </si>
  <si>
    <t>Materialverkauf</t>
  </si>
  <si>
    <t>Total Materialwirtschaft</t>
  </si>
  <si>
    <t>Handbuch Druck / Versand</t>
  </si>
  <si>
    <t>Verkauf</t>
  </si>
  <si>
    <t>Inserate</t>
  </si>
  <si>
    <t>Total Handbuch</t>
  </si>
  <si>
    <t>Website (www.nwttv.ch)</t>
  </si>
  <si>
    <t>Beitrag Website</t>
  </si>
  <si>
    <t>Inserate Website</t>
  </si>
  <si>
    <t>Total Website</t>
  </si>
  <si>
    <t>Präsente</t>
  </si>
  <si>
    <t>Becherfonds</t>
  </si>
  <si>
    <t>Total Vergabungen</t>
  </si>
  <si>
    <t>Total Administration</t>
  </si>
  <si>
    <t>Diverses</t>
  </si>
  <si>
    <t>Diverser Aufwand</t>
  </si>
  <si>
    <t>Bankspesen</t>
  </si>
  <si>
    <t>Debitorenverlust</t>
  </si>
  <si>
    <t>Abschreibungen</t>
  </si>
  <si>
    <t>Diverser Ertrag</t>
  </si>
  <si>
    <t>Zinsertrag</t>
  </si>
  <si>
    <t>Total Diverses</t>
  </si>
  <si>
    <t>Schlussrechnung</t>
  </si>
  <si>
    <t>Total Aufwand Spielbetrieb</t>
  </si>
  <si>
    <t>Total Aufwand Nachwuchs</t>
  </si>
  <si>
    <t>Total Aufwand Administration</t>
  </si>
  <si>
    <t>Total Aufwand Diverses</t>
  </si>
  <si>
    <t>Total Aufwand</t>
  </si>
  <si>
    <t>Postkonto 40-17058-9</t>
  </si>
  <si>
    <t>BLKB, Kontokorrent</t>
  </si>
  <si>
    <t>Debitoren Clubs</t>
  </si>
  <si>
    <t>Debitoren Übrige</t>
  </si>
  <si>
    <t>Saldoausgleich</t>
  </si>
  <si>
    <t>Eigenkapital</t>
  </si>
  <si>
    <t>Kreditoren STTV</t>
  </si>
  <si>
    <t>Kreditoren Übrige</t>
  </si>
  <si>
    <t>Gewinn-/Verlustvortrag</t>
  </si>
  <si>
    <t>VS/TK Entschädigung</t>
  </si>
  <si>
    <t>VS/TK Sitzungen</t>
  </si>
  <si>
    <t>VS/TK Fahrtspesen</t>
  </si>
  <si>
    <t>VS/TK Porti/Telefon</t>
  </si>
  <si>
    <t>VS/TK Material</t>
  </si>
  <si>
    <t>VS/TK Mieten</t>
  </si>
  <si>
    <t>VS/TK Uebrige Spesen</t>
  </si>
  <si>
    <t>DV NWTTV Fahrtspesen</t>
  </si>
  <si>
    <t>DV NWTTV Porti/Telefon</t>
  </si>
  <si>
    <t>DV NWTTV Material</t>
  </si>
  <si>
    <t>DV NWTTV Mieten</t>
  </si>
  <si>
    <t>DV STTV Sitzungen</t>
  </si>
  <si>
    <t>DV STTV Fahrtspesen</t>
  </si>
  <si>
    <t>DV STTV Porti/Telefon</t>
  </si>
  <si>
    <t>MM Fahrtspesen</t>
  </si>
  <si>
    <t>MM Porti/Telefon</t>
  </si>
  <si>
    <t>RLT Fahrtspesen</t>
  </si>
  <si>
    <t>RLT Porti/Telefon</t>
  </si>
  <si>
    <t>RLT Mieten</t>
  </si>
  <si>
    <t>SM Entschädigungen</t>
  </si>
  <si>
    <t>SM Sitzungen</t>
  </si>
  <si>
    <t>SM Fahrtspesen</t>
  </si>
  <si>
    <t>SM Porti/Telefon</t>
  </si>
  <si>
    <t>SM Material</t>
  </si>
  <si>
    <t>SM Mieten</t>
  </si>
  <si>
    <t>VM Entschädigungen</t>
  </si>
  <si>
    <t>VM Fahrtspesen</t>
  </si>
  <si>
    <t>VM Porti/Telefon</t>
  </si>
  <si>
    <t>VM Material</t>
  </si>
  <si>
    <t>VM Mieten</t>
  </si>
  <si>
    <t>VM Medaillen</t>
  </si>
  <si>
    <t>PKT Sitzungen</t>
  </si>
  <si>
    <t>PKT Fahrtspesen</t>
  </si>
  <si>
    <t>PKT Porti/Telefon</t>
  </si>
  <si>
    <t>PKT Material</t>
  </si>
  <si>
    <t>Handbuch Druck/Versand</t>
  </si>
  <si>
    <t>Website NWTTV</t>
  </si>
  <si>
    <t>Rückstellungen</t>
  </si>
  <si>
    <t>Bank-/Postspesen</t>
  </si>
  <si>
    <t>Geschenke/Präsente</t>
  </si>
  <si>
    <t>Aufwand STTV für MM</t>
  </si>
  <si>
    <t>MWST STT Leistungen</t>
  </si>
  <si>
    <t xml:space="preserve">Eigenkapital </t>
  </si>
  <si>
    <t>Total Eigenkapital neu</t>
  </si>
  <si>
    <t>DV NWTTV Sitzungen/Entsch</t>
  </si>
  <si>
    <t>MM Sitzungen/Entsch.</t>
  </si>
  <si>
    <t>MM Medaillen/Material</t>
  </si>
  <si>
    <t>RLT Entschäd/Aufw.STT</t>
  </si>
  <si>
    <t>RLT Preise/Material</t>
  </si>
  <si>
    <t>SM Preise</t>
  </si>
  <si>
    <t>Kantonale Meist. Mieten</t>
  </si>
  <si>
    <t>PKT Entschäd. Helfer</t>
  </si>
  <si>
    <t>PKT Hallenmieten/Ti.Bälle</t>
  </si>
  <si>
    <t>PKT Preise / Medaillen</t>
  </si>
  <si>
    <t>NK Entschäd.Trainer</t>
  </si>
  <si>
    <t>NK Fahrtspesen</t>
  </si>
  <si>
    <t>NK Ti/Bälle Muttenz</t>
  </si>
  <si>
    <t>NK Hallenmieten Muttenz</t>
  </si>
  <si>
    <t>NK Ti/Bälle Basel</t>
  </si>
  <si>
    <t>NK Hallenmieten Basel</t>
  </si>
  <si>
    <t>Beteilig KaderlehrgangSTT</t>
  </si>
  <si>
    <t>NK Ti/Bälle Lenzburg</t>
  </si>
  <si>
    <t>NK Hallenmieten Lenzburg</t>
  </si>
  <si>
    <t>Aufwand STT Div.</t>
  </si>
  <si>
    <t>Aufwand STT MWST</t>
  </si>
  <si>
    <t>Beteiligung STT-ZR Kosten</t>
  </si>
  <si>
    <t>NWTTV Lizenzen (Admin)</t>
  </si>
  <si>
    <t>NWTTV DV Bussen</t>
  </si>
  <si>
    <t>GVD für DV STT</t>
  </si>
  <si>
    <t>MM Bussen</t>
  </si>
  <si>
    <t>RLT Teilnahme</t>
  </si>
  <si>
    <t>SM Beiträge Clubs</t>
  </si>
  <si>
    <t>VM Teilnahmen</t>
  </si>
  <si>
    <t>PKT Teilnahmen</t>
  </si>
  <si>
    <t>NK Beitrag Spieler</t>
  </si>
  <si>
    <t>NK Beitrag J&amp;S</t>
  </si>
  <si>
    <t>NWTTV Saisonbeitrag Clubs</t>
  </si>
  <si>
    <t>NWTTV Eintrittsgebühren</t>
  </si>
  <si>
    <t>NWTTV Schülerwes./Club</t>
  </si>
  <si>
    <t>NWTTV TurnierkartenAnteil</t>
  </si>
  <si>
    <t>NWTTV Mannschaftsbeiträge</t>
  </si>
  <si>
    <t>NWTTV Lizenzbeiträge</t>
  </si>
  <si>
    <t>NWTTV Verkauf Handbuch</t>
  </si>
  <si>
    <t>NWTTV Inserate Handbuch</t>
  </si>
  <si>
    <t>NWTTV Website Beitr. Club</t>
  </si>
  <si>
    <t>NWTTV Website Inserate</t>
  </si>
  <si>
    <t>STT Grundansatz/Club</t>
  </si>
  <si>
    <t>STT Eintrittsgebühren</t>
  </si>
  <si>
    <t>STT Mannschaftsgebüren</t>
  </si>
  <si>
    <t>STT Lizenzen (Mitglieder)</t>
  </si>
  <si>
    <t>STT Schiribussen</t>
  </si>
  <si>
    <t>Beteiligung ZR Kosten</t>
  </si>
  <si>
    <t>Eintrittsgebühren NWTTV</t>
  </si>
  <si>
    <t>Diverser Aufwand STT</t>
  </si>
  <si>
    <t>Grundansatz STT</t>
  </si>
  <si>
    <t>Eintrittsgebühren STT</t>
  </si>
  <si>
    <t>Einschreibgebühren STT</t>
  </si>
  <si>
    <t>Mitgliederansatz STT</t>
  </si>
  <si>
    <t>Materialverkauf STT</t>
  </si>
  <si>
    <t>Total Diverses STT</t>
  </si>
  <si>
    <t>Schulden gegenüber STT</t>
  </si>
  <si>
    <t>Übergabe Mannschaftsmeisterschaft an STT</t>
  </si>
  <si>
    <t>Ranglistenturnier Aufw. STT</t>
  </si>
  <si>
    <t>DV STT Entschädigungen</t>
  </si>
  <si>
    <t>Total DV STT</t>
  </si>
  <si>
    <t>Punktetrophy Entschädigungen</t>
  </si>
  <si>
    <t>Gewinnvortrag</t>
  </si>
  <si>
    <t>Gewinn</t>
  </si>
  <si>
    <t>Rechnung 2011/2012</t>
  </si>
  <si>
    <t>Budget 2012/2013</t>
  </si>
  <si>
    <t>Clubbeiträge Stützpunkt</t>
  </si>
  <si>
    <t>30.06.2012</t>
  </si>
  <si>
    <t>Rückstellungen ZR-Kosten</t>
  </si>
  <si>
    <t>Rechnung 2012/2013</t>
  </si>
  <si>
    <t>Budget 2013/2014</t>
  </si>
  <si>
    <t>&lt; &lt; &lt;   Jahresrechnung Saison 2012 / 2013  &gt; &gt; &gt;</t>
  </si>
  <si>
    <t>Gewinn für Saison 2012/2013</t>
  </si>
  <si>
    <t>30.06.2013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</si>
</sst>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ddd\,\ d\.\ mmmm\ yyyy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Verdana"/>
      <family val="2"/>
    </font>
    <font>
      <sz val="11"/>
      <name val="Verdana"/>
      <family val="2"/>
    </font>
    <font>
      <b/>
      <sz val="18"/>
      <color indexed="8"/>
      <name val="Verdana"/>
      <family val="2"/>
    </font>
    <font>
      <b/>
      <sz val="10"/>
      <color indexed="8"/>
      <name val="Verdana"/>
      <family val="2"/>
    </font>
    <font>
      <b/>
      <sz val="11"/>
      <name val="Verdana"/>
      <family val="2"/>
    </font>
    <font>
      <sz val="11"/>
      <color indexed="12"/>
      <name val="Verdana"/>
      <family val="2"/>
    </font>
    <font>
      <sz val="10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4"/>
      <name val="Verdana"/>
      <family val="2"/>
    </font>
    <font>
      <b/>
      <sz val="13"/>
      <color indexed="12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i/>
      <sz val="10"/>
      <color indexed="12"/>
      <name val="Verdana"/>
      <family val="2"/>
    </font>
    <font>
      <b/>
      <sz val="14"/>
      <name val="Verdana"/>
      <family val="2"/>
    </font>
    <font>
      <sz val="16"/>
      <color indexed="12"/>
      <name val="Verdana"/>
      <family val="2"/>
    </font>
    <font>
      <b/>
      <sz val="13"/>
      <name val="Verdana"/>
      <family val="2"/>
    </font>
    <font>
      <sz val="13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hair"/>
      <top style="thin"/>
      <bottom/>
    </border>
    <border>
      <left/>
      <right/>
      <top style="thin"/>
      <bottom/>
    </border>
    <border>
      <left style="hair"/>
      <right/>
      <top style="thin"/>
      <bottom/>
    </border>
    <border>
      <left/>
      <right/>
      <top/>
      <bottom style="thin"/>
    </border>
    <border>
      <left style="thin"/>
      <right style="hair"/>
      <top/>
      <bottom/>
    </border>
    <border>
      <left style="thin"/>
      <right style="hair"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 style="hair"/>
      <right style="hair"/>
      <top style="thin"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medium"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dotted"/>
      <bottom style="hair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/>
      <bottom style="dashed"/>
    </border>
    <border>
      <left/>
      <right/>
      <top/>
      <bottom style="dashed"/>
    </border>
    <border>
      <left style="hair"/>
      <right/>
      <top/>
      <bottom style="dashed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dashed"/>
      <bottom/>
    </border>
    <border>
      <left/>
      <right/>
      <top style="dashed"/>
      <bottom/>
    </border>
    <border>
      <left style="hair"/>
      <right/>
      <top style="dashed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dashed"/>
    </border>
    <border>
      <left/>
      <right/>
      <top style="hair"/>
      <bottom style="dashed"/>
    </border>
    <border>
      <left style="medium"/>
      <right style="medium"/>
      <top style="hair"/>
      <bottom style="hair"/>
    </border>
    <border>
      <left/>
      <right style="thin"/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double"/>
    </border>
    <border>
      <left style="medium"/>
      <right style="medium"/>
      <top style="hair"/>
      <bottom style="dotted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>
        <color indexed="63"/>
      </right>
      <top style="hair"/>
      <bottom style="dotted"/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double"/>
      <right style="medium"/>
      <top style="double"/>
      <bottom style="double"/>
    </border>
    <border>
      <left style="thin"/>
      <right style="thin"/>
      <top style="hair"/>
      <bottom style="dotted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Continuous" vertical="center"/>
    </xf>
    <xf numFmtId="0" fontId="2" fillId="33" borderId="11" xfId="0" applyFont="1" applyFill="1" applyBorder="1" applyAlignment="1">
      <alignment horizontal="centerContinuous" vertical="center"/>
    </xf>
    <xf numFmtId="0" fontId="2" fillId="33" borderId="12" xfId="0" applyFont="1" applyFill="1" applyBorder="1" applyAlignment="1">
      <alignment horizontal="centerContinuous" vertic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4" fillId="35" borderId="13" xfId="0" applyFont="1" applyFill="1" applyBorder="1" applyAlignment="1">
      <alignment horizontal="centerContinuous" vertical="center"/>
    </xf>
    <xf numFmtId="0" fontId="4" fillId="35" borderId="14" xfId="0" applyFont="1" applyFill="1" applyBorder="1" applyAlignment="1">
      <alignment horizontal="centerContinuous" vertical="center"/>
    </xf>
    <xf numFmtId="0" fontId="4" fillId="35" borderId="15" xfId="0" applyFont="1" applyFill="1" applyBorder="1" applyAlignment="1">
      <alignment horizontal="centerContinuous" vertical="center"/>
    </xf>
    <xf numFmtId="0" fontId="5" fillId="36" borderId="16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8" fillId="34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right"/>
    </xf>
    <xf numFmtId="0" fontId="8" fillId="34" borderId="22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8" fillId="34" borderId="23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9" fillId="34" borderId="24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10" fillId="34" borderId="0" xfId="0" applyFont="1" applyFill="1" applyBorder="1" applyAlignment="1">
      <alignment horizontal="right"/>
    </xf>
    <xf numFmtId="0" fontId="11" fillId="34" borderId="0" xfId="0" applyFont="1" applyFill="1" applyBorder="1" applyAlignment="1">
      <alignment horizontal="right"/>
    </xf>
    <xf numFmtId="0" fontId="13" fillId="0" borderId="0" xfId="0" applyFont="1" applyAlignment="1">
      <alignment vertical="center"/>
    </xf>
    <xf numFmtId="0" fontId="8" fillId="34" borderId="25" xfId="0" applyFont="1" applyFill="1" applyBorder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8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4" fontId="15" fillId="34" borderId="0" xfId="0" applyNumberFormat="1" applyFont="1" applyFill="1" applyBorder="1" applyAlignment="1">
      <alignment horizontal="right" vertical="center"/>
    </xf>
    <xf numFmtId="4" fontId="3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4" fontId="6" fillId="34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8" fillId="34" borderId="20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8" fillId="34" borderId="31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6" fillId="34" borderId="32" xfId="0" applyFont="1" applyFill="1" applyBorder="1" applyAlignment="1">
      <alignment/>
    </xf>
    <xf numFmtId="0" fontId="16" fillId="34" borderId="24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7" fillId="34" borderId="0" xfId="0" applyFont="1" applyFill="1" applyBorder="1" applyAlignment="1">
      <alignment/>
    </xf>
    <xf numFmtId="0" fontId="17" fillId="34" borderId="21" xfId="0" applyFont="1" applyFill="1" applyBorder="1" applyAlignment="1">
      <alignment horizontal="center"/>
    </xf>
    <xf numFmtId="0" fontId="17" fillId="34" borderId="33" xfId="0" applyFont="1" applyFill="1" applyBorder="1" applyAlignment="1">
      <alignment horizontal="center"/>
    </xf>
    <xf numFmtId="0" fontId="17" fillId="34" borderId="34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6" fillId="36" borderId="17" xfId="0" applyFont="1" applyFill="1" applyBorder="1" applyAlignment="1">
      <alignment horizontal="right"/>
    </xf>
    <xf numFmtId="0" fontId="8" fillId="34" borderId="35" xfId="0" applyFont="1" applyFill="1" applyBorder="1" applyAlignment="1">
      <alignment vertical="center"/>
    </xf>
    <xf numFmtId="0" fontId="8" fillId="34" borderId="36" xfId="0" applyFont="1" applyFill="1" applyBorder="1" applyAlignment="1">
      <alignment vertical="center"/>
    </xf>
    <xf numFmtId="0" fontId="17" fillId="34" borderId="21" xfId="0" applyFont="1" applyFill="1" applyBorder="1" applyAlignment="1">
      <alignment vertical="center"/>
    </xf>
    <xf numFmtId="0" fontId="8" fillId="34" borderId="21" xfId="0" applyFont="1" applyFill="1" applyBorder="1" applyAlignment="1">
      <alignment vertical="center"/>
    </xf>
    <xf numFmtId="0" fontId="12" fillId="34" borderId="21" xfId="0" applyFont="1" applyFill="1" applyBorder="1" applyAlignment="1">
      <alignment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17" fillId="34" borderId="34" xfId="0" applyFont="1" applyFill="1" applyBorder="1" applyAlignment="1">
      <alignment vertical="center"/>
    </xf>
    <xf numFmtId="0" fontId="18" fillId="35" borderId="37" xfId="0" applyFont="1" applyFill="1" applyBorder="1" applyAlignment="1">
      <alignment horizontal="center"/>
    </xf>
    <xf numFmtId="49" fontId="18" fillId="35" borderId="38" xfId="0" applyNumberFormat="1" applyFont="1" applyFill="1" applyBorder="1" applyAlignment="1">
      <alignment horizontal="center"/>
    </xf>
    <xf numFmtId="0" fontId="17" fillId="34" borderId="0" xfId="0" applyFont="1" applyFill="1" applyBorder="1" applyAlignment="1">
      <alignment vertical="center"/>
    </xf>
    <xf numFmtId="4" fontId="20" fillId="35" borderId="39" xfId="0" applyNumberFormat="1" applyFont="1" applyFill="1" applyBorder="1" applyAlignment="1">
      <alignment horizontal="right"/>
    </xf>
    <xf numFmtId="4" fontId="19" fillId="0" borderId="11" xfId="0" applyNumberFormat="1" applyFont="1" applyFill="1" applyBorder="1" applyAlignment="1">
      <alignment horizontal="right"/>
    </xf>
    <xf numFmtId="0" fontId="8" fillId="34" borderId="35" xfId="0" applyFont="1" applyFill="1" applyBorder="1" applyAlignment="1">
      <alignment/>
    </xf>
    <xf numFmtId="0" fontId="8" fillId="34" borderId="36" xfId="0" applyFont="1" applyFill="1" applyBorder="1" applyAlignment="1">
      <alignment/>
    </xf>
    <xf numFmtId="0" fontId="16" fillId="34" borderId="21" xfId="0" applyFont="1" applyFill="1" applyBorder="1" applyAlignment="1">
      <alignment/>
    </xf>
    <xf numFmtId="0" fontId="8" fillId="34" borderId="21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17" fillId="34" borderId="24" xfId="0" applyFont="1" applyFill="1" applyBorder="1" applyAlignment="1">
      <alignment vertical="center"/>
    </xf>
    <xf numFmtId="0" fontId="8" fillId="34" borderId="24" xfId="0" applyFont="1" applyFill="1" applyBorder="1" applyAlignment="1">
      <alignment vertical="center"/>
    </xf>
    <xf numFmtId="0" fontId="10" fillId="34" borderId="24" xfId="0" applyFont="1" applyFill="1" applyBorder="1" applyAlignment="1">
      <alignment horizontal="right" vertical="center"/>
    </xf>
    <xf numFmtId="0" fontId="2" fillId="0" borderId="10" xfId="57" applyFont="1" applyBorder="1" applyAlignment="1">
      <alignment horizontal="centerContinuous" vertical="center"/>
      <protection/>
    </xf>
    <xf numFmtId="0" fontId="2" fillId="0" borderId="11" xfId="57" applyFont="1" applyBorder="1" applyAlignment="1">
      <alignment horizontal="centerContinuous" vertical="center"/>
      <protection/>
    </xf>
    <xf numFmtId="0" fontId="2" fillId="0" borderId="12" xfId="57" applyFont="1" applyBorder="1" applyAlignment="1">
      <alignment horizontal="centerContinuous" vertical="center"/>
      <protection/>
    </xf>
    <xf numFmtId="0" fontId="3" fillId="0" borderId="27" xfId="57" applyFont="1" applyBorder="1">
      <alignment/>
      <protection/>
    </xf>
    <xf numFmtId="0" fontId="3" fillId="0" borderId="0" xfId="57" applyFont="1" applyFill="1" applyBorder="1">
      <alignment/>
      <protection/>
    </xf>
    <xf numFmtId="0" fontId="2" fillId="33" borderId="10" xfId="57" applyFont="1" applyFill="1" applyBorder="1" applyAlignment="1">
      <alignment horizontal="centerContinuous" vertical="center"/>
      <protection/>
    </xf>
    <xf numFmtId="0" fontId="2" fillId="33" borderId="11" xfId="57" applyFont="1" applyFill="1" applyBorder="1" applyAlignment="1">
      <alignment horizontal="centerContinuous" vertical="center"/>
      <protection/>
    </xf>
    <xf numFmtId="0" fontId="2" fillId="33" borderId="12" xfId="57" applyFont="1" applyFill="1" applyBorder="1" applyAlignment="1">
      <alignment horizontal="centerContinuous" vertical="center"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Border="1">
      <alignment/>
      <protection/>
    </xf>
    <xf numFmtId="0" fontId="5" fillId="35" borderId="13" xfId="57" applyFont="1" applyFill="1" applyBorder="1" applyAlignment="1">
      <alignment horizontal="centerContinuous" vertical="center"/>
      <protection/>
    </xf>
    <xf numFmtId="0" fontId="5" fillId="35" borderId="14" xfId="57" applyFont="1" applyFill="1" applyBorder="1" applyAlignment="1">
      <alignment horizontal="centerContinuous" vertical="center"/>
      <protection/>
    </xf>
    <xf numFmtId="0" fontId="4" fillId="35" borderId="14" xfId="57" applyFont="1" applyFill="1" applyBorder="1" applyAlignment="1">
      <alignment horizontal="centerContinuous" vertical="center"/>
      <protection/>
    </xf>
    <xf numFmtId="0" fontId="4" fillId="35" borderId="15" xfId="57" applyFont="1" applyFill="1" applyBorder="1" applyAlignment="1">
      <alignment horizontal="centerContinuous" vertical="center"/>
      <protection/>
    </xf>
    <xf numFmtId="0" fontId="5" fillId="36" borderId="16" xfId="57" applyFont="1" applyFill="1" applyBorder="1">
      <alignment/>
      <protection/>
    </xf>
    <xf numFmtId="0" fontId="5" fillId="36" borderId="17" xfId="57" applyFont="1" applyFill="1" applyBorder="1">
      <alignment/>
      <protection/>
    </xf>
    <xf numFmtId="15" fontId="5" fillId="36" borderId="17" xfId="57" applyNumberFormat="1" applyFont="1" applyFill="1" applyBorder="1" applyAlignment="1">
      <alignment horizontal="right"/>
      <protection/>
    </xf>
    <xf numFmtId="0" fontId="5" fillId="36" borderId="17" xfId="57" applyFont="1" applyFill="1" applyBorder="1" applyAlignment="1">
      <alignment horizontal="center"/>
      <protection/>
    </xf>
    <xf numFmtId="0" fontId="8" fillId="34" borderId="0" xfId="57" applyFont="1" applyFill="1">
      <alignment/>
      <protection/>
    </xf>
    <xf numFmtId="0" fontId="3" fillId="34" borderId="0" xfId="57" applyFont="1" applyFill="1">
      <alignment/>
      <protection/>
    </xf>
    <xf numFmtId="0" fontId="3" fillId="34" borderId="0" xfId="57" applyFont="1" applyFill="1" applyAlignment="1">
      <alignment horizontal="center"/>
      <protection/>
    </xf>
    <xf numFmtId="0" fontId="17" fillId="34" borderId="40" xfId="57" applyFont="1" applyFill="1" applyBorder="1" applyAlignment="1">
      <alignment horizontal="center"/>
      <protection/>
    </xf>
    <xf numFmtId="0" fontId="17" fillId="34" borderId="11" xfId="57" applyFont="1" applyFill="1" applyBorder="1" applyAlignment="1">
      <alignment horizontal="center"/>
      <protection/>
    </xf>
    <xf numFmtId="0" fontId="6" fillId="34" borderId="41" xfId="57" applyFont="1" applyFill="1" applyBorder="1">
      <alignment/>
      <protection/>
    </xf>
    <xf numFmtId="0" fontId="6" fillId="34" borderId="11" xfId="57" applyFont="1" applyFill="1" applyBorder="1">
      <alignment/>
      <protection/>
    </xf>
    <xf numFmtId="0" fontId="17" fillId="34" borderId="22" xfId="57" applyFont="1" applyFill="1" applyBorder="1" applyAlignment="1">
      <alignment horizontal="center"/>
      <protection/>
    </xf>
    <xf numFmtId="0" fontId="17" fillId="34" borderId="0" xfId="57" applyFont="1" applyFill="1" applyBorder="1" applyAlignment="1">
      <alignment horizontal="center"/>
      <protection/>
    </xf>
    <xf numFmtId="0" fontId="6" fillId="34" borderId="31" xfId="57" applyFont="1" applyFill="1" applyBorder="1">
      <alignment/>
      <protection/>
    </xf>
    <xf numFmtId="0" fontId="6" fillId="34" borderId="0" xfId="57" applyFont="1" applyFill="1" applyBorder="1">
      <alignment/>
      <protection/>
    </xf>
    <xf numFmtId="0" fontId="6" fillId="34" borderId="0" xfId="57" applyFont="1" applyFill="1" applyBorder="1" applyAlignment="1">
      <alignment horizontal="right"/>
      <protection/>
    </xf>
    <xf numFmtId="0" fontId="8" fillId="34" borderId="27" xfId="57" applyFont="1" applyFill="1" applyBorder="1" applyAlignment="1">
      <alignment horizontal="center"/>
      <protection/>
    </xf>
    <xf numFmtId="0" fontId="8" fillId="34" borderId="31" xfId="57" applyFont="1" applyFill="1" applyBorder="1" applyAlignment="1">
      <alignment horizontal="center"/>
      <protection/>
    </xf>
    <xf numFmtId="0" fontId="8" fillId="34" borderId="31" xfId="57" applyFont="1" applyFill="1" applyBorder="1">
      <alignment/>
      <protection/>
    </xf>
    <xf numFmtId="0" fontId="17" fillId="34" borderId="42" xfId="57" applyFont="1" applyFill="1" applyBorder="1" applyAlignment="1">
      <alignment horizontal="center"/>
      <protection/>
    </xf>
    <xf numFmtId="0" fontId="17" fillId="34" borderId="43" xfId="57" applyFont="1" applyFill="1" applyBorder="1" applyAlignment="1">
      <alignment horizontal="center"/>
      <protection/>
    </xf>
    <xf numFmtId="0" fontId="6" fillId="34" borderId="43" xfId="57" applyFont="1" applyFill="1" applyBorder="1" applyAlignment="1">
      <alignment horizontal="right"/>
      <protection/>
    </xf>
    <xf numFmtId="0" fontId="8" fillId="34" borderId="22" xfId="57" applyFont="1" applyFill="1" applyBorder="1" applyAlignment="1">
      <alignment horizontal="center"/>
      <protection/>
    </xf>
    <xf numFmtId="0" fontId="9" fillId="34" borderId="0" xfId="57" applyFont="1" applyFill="1" applyBorder="1">
      <alignment/>
      <protection/>
    </xf>
    <xf numFmtId="0" fontId="8" fillId="34" borderId="0" xfId="57" applyFont="1" applyFill="1" applyBorder="1" applyAlignment="1">
      <alignment horizontal="center"/>
      <protection/>
    </xf>
    <xf numFmtId="0" fontId="3" fillId="34" borderId="0" xfId="57" applyFont="1" applyFill="1" applyBorder="1">
      <alignment/>
      <protection/>
    </xf>
    <xf numFmtId="0" fontId="10" fillId="34" borderId="0" xfId="57" applyFont="1" applyFill="1" applyBorder="1" applyAlignment="1">
      <alignment horizontal="right"/>
      <protection/>
    </xf>
    <xf numFmtId="0" fontId="11" fillId="34" borderId="0" xfId="57" applyFont="1" applyFill="1" applyBorder="1" applyAlignment="1">
      <alignment horizontal="right"/>
      <protection/>
    </xf>
    <xf numFmtId="0" fontId="8" fillId="34" borderId="42" xfId="57" applyFont="1" applyFill="1" applyBorder="1" applyAlignment="1">
      <alignment horizontal="center"/>
      <protection/>
    </xf>
    <xf numFmtId="0" fontId="8" fillId="34" borderId="43" xfId="57" applyFont="1" applyFill="1" applyBorder="1" applyAlignment="1">
      <alignment horizontal="center"/>
      <protection/>
    </xf>
    <xf numFmtId="0" fontId="16" fillId="34" borderId="44" xfId="57" applyFont="1" applyFill="1" applyBorder="1">
      <alignment/>
      <protection/>
    </xf>
    <xf numFmtId="0" fontId="3" fillId="34" borderId="43" xfId="57" applyFont="1" applyFill="1" applyBorder="1">
      <alignment/>
      <protection/>
    </xf>
    <xf numFmtId="0" fontId="8" fillId="34" borderId="45" xfId="57" applyFont="1" applyFill="1" applyBorder="1" applyAlignment="1">
      <alignment horizontal="center"/>
      <protection/>
    </xf>
    <xf numFmtId="0" fontId="8" fillId="34" borderId="17" xfId="57" applyFont="1" applyFill="1" applyBorder="1" applyAlignment="1">
      <alignment horizontal="center"/>
      <protection/>
    </xf>
    <xf numFmtId="0" fontId="17" fillId="34" borderId="46" xfId="57" applyFont="1" applyFill="1" applyBorder="1" applyAlignment="1">
      <alignment vertical="center"/>
      <protection/>
    </xf>
    <xf numFmtId="0" fontId="3" fillId="34" borderId="17" xfId="57" applyFont="1" applyFill="1" applyBorder="1">
      <alignment/>
      <protection/>
    </xf>
    <xf numFmtId="0" fontId="17" fillId="34" borderId="31" xfId="57" applyFont="1" applyFill="1" applyBorder="1">
      <alignment/>
      <protection/>
    </xf>
    <xf numFmtId="0" fontId="8" fillId="0" borderId="0" xfId="57" applyFont="1" applyFill="1" applyBorder="1" applyAlignment="1">
      <alignment horizontal="center"/>
      <protection/>
    </xf>
    <xf numFmtId="0" fontId="16" fillId="0" borderId="0" xfId="57" applyFont="1" applyFill="1" applyBorder="1">
      <alignment/>
      <protection/>
    </xf>
    <xf numFmtId="0" fontId="8" fillId="34" borderId="0" xfId="57" applyFont="1" applyFill="1" applyBorder="1">
      <alignment/>
      <protection/>
    </xf>
    <xf numFmtId="0" fontId="8" fillId="34" borderId="22" xfId="57" applyFont="1" applyFill="1" applyBorder="1">
      <alignment/>
      <protection/>
    </xf>
    <xf numFmtId="0" fontId="16" fillId="34" borderId="0" xfId="57" applyFont="1" applyFill="1" applyBorder="1">
      <alignment/>
      <protection/>
    </xf>
    <xf numFmtId="0" fontId="8" fillId="34" borderId="47" xfId="57" applyFont="1" applyFill="1" applyBorder="1" applyAlignment="1">
      <alignment horizontal="center"/>
      <protection/>
    </xf>
    <xf numFmtId="0" fontId="8" fillId="34" borderId="48" xfId="57" applyFont="1" applyFill="1" applyBorder="1" applyAlignment="1">
      <alignment horizontal="center"/>
      <protection/>
    </xf>
    <xf numFmtId="0" fontId="8" fillId="34" borderId="49" xfId="57" applyFont="1" applyFill="1" applyBorder="1">
      <alignment/>
      <protection/>
    </xf>
    <xf numFmtId="0" fontId="3" fillId="34" borderId="48" xfId="57" applyFont="1" applyFill="1" applyBorder="1">
      <alignment/>
      <protection/>
    </xf>
    <xf numFmtId="0" fontId="8" fillId="34" borderId="33" xfId="57" applyFont="1" applyFill="1" applyBorder="1" applyAlignment="1">
      <alignment horizontal="center"/>
      <protection/>
    </xf>
    <xf numFmtId="0" fontId="8" fillId="34" borderId="21" xfId="57" applyFont="1" applyFill="1" applyBorder="1" applyAlignment="1">
      <alignment horizontal="center"/>
      <protection/>
    </xf>
    <xf numFmtId="0" fontId="17" fillId="34" borderId="34" xfId="57" applyFont="1" applyFill="1" applyBorder="1" applyAlignment="1">
      <alignment vertical="center"/>
      <protection/>
    </xf>
    <xf numFmtId="0" fontId="3" fillId="34" borderId="21" xfId="57" applyFont="1" applyFill="1" applyBorder="1">
      <alignment/>
      <protection/>
    </xf>
    <xf numFmtId="0" fontId="21" fillId="34" borderId="25" xfId="57" applyFont="1" applyFill="1" applyBorder="1">
      <alignment/>
      <protection/>
    </xf>
    <xf numFmtId="0" fontId="3" fillId="34" borderId="19" xfId="57" applyFont="1" applyFill="1" applyBorder="1">
      <alignment/>
      <protection/>
    </xf>
    <xf numFmtId="0" fontId="3" fillId="0" borderId="19" xfId="57" applyFont="1" applyFill="1" applyBorder="1">
      <alignment/>
      <protection/>
    </xf>
    <xf numFmtId="0" fontId="3" fillId="34" borderId="27" xfId="57" applyFont="1" applyFill="1" applyBorder="1">
      <alignment/>
      <protection/>
    </xf>
    <xf numFmtId="0" fontId="21" fillId="34" borderId="0" xfId="57" applyFont="1" applyFill="1" applyBorder="1">
      <alignment/>
      <protection/>
    </xf>
    <xf numFmtId="0" fontId="8" fillId="34" borderId="27" xfId="57" applyFont="1" applyFill="1" applyBorder="1">
      <alignment/>
      <protection/>
    </xf>
    <xf numFmtId="0" fontId="22" fillId="0" borderId="0" xfId="57" applyFont="1" applyFill="1" applyBorder="1">
      <alignment/>
      <protection/>
    </xf>
    <xf numFmtId="0" fontId="3" fillId="34" borderId="24" xfId="57" applyFont="1" applyFill="1" applyBorder="1">
      <alignment/>
      <protection/>
    </xf>
    <xf numFmtId="0" fontId="22" fillId="0" borderId="0" xfId="57" applyFont="1" applyBorder="1">
      <alignment/>
      <protection/>
    </xf>
    <xf numFmtId="0" fontId="8" fillId="34" borderId="50" xfId="57" applyFont="1" applyFill="1" applyBorder="1">
      <alignment/>
      <protection/>
    </xf>
    <xf numFmtId="0" fontId="3" fillId="34" borderId="51" xfId="57" applyFont="1" applyFill="1" applyBorder="1">
      <alignment/>
      <protection/>
    </xf>
    <xf numFmtId="0" fontId="3" fillId="0" borderId="51" xfId="57" applyFont="1" applyFill="1" applyBorder="1">
      <alignment/>
      <protection/>
    </xf>
    <xf numFmtId="0" fontId="8" fillId="34" borderId="51" xfId="57" applyFont="1" applyFill="1" applyBorder="1">
      <alignment/>
      <protection/>
    </xf>
    <xf numFmtId="0" fontId="8" fillId="34" borderId="52" xfId="57" applyFont="1" applyFill="1" applyBorder="1">
      <alignment/>
      <protection/>
    </xf>
    <xf numFmtId="0" fontId="3" fillId="34" borderId="53" xfId="57" applyFont="1" applyFill="1" applyBorder="1">
      <alignment/>
      <protection/>
    </xf>
    <xf numFmtId="0" fontId="3" fillId="0" borderId="53" xfId="57" applyFont="1" applyFill="1" applyBorder="1">
      <alignment/>
      <protection/>
    </xf>
    <xf numFmtId="0" fontId="8" fillId="34" borderId="53" xfId="57" applyFont="1" applyFill="1" applyBorder="1">
      <alignment/>
      <protection/>
    </xf>
    <xf numFmtId="0" fontId="17" fillId="34" borderId="27" xfId="57" applyFont="1" applyFill="1" applyBorder="1">
      <alignment/>
      <protection/>
    </xf>
    <xf numFmtId="0" fontId="3" fillId="34" borderId="11" xfId="57" applyFont="1" applyFill="1" applyBorder="1">
      <alignment/>
      <protection/>
    </xf>
    <xf numFmtId="0" fontId="3" fillId="0" borderId="0" xfId="57" applyFont="1" applyBorder="1" applyAlignment="1">
      <alignment horizontal="center"/>
      <protection/>
    </xf>
    <xf numFmtId="0" fontId="44" fillId="0" borderId="0" xfId="58">
      <alignment/>
      <protection/>
    </xf>
    <xf numFmtId="0" fontId="0" fillId="0" borderId="0" xfId="59" applyNumberFormat="1" applyAlignment="1">
      <alignment horizontal="center"/>
      <protection/>
    </xf>
    <xf numFmtId="0" fontId="0" fillId="0" borderId="0" xfId="60" applyNumberFormat="1" applyAlignment="1">
      <alignment horizontal="center"/>
      <protection/>
    </xf>
    <xf numFmtId="0" fontId="0" fillId="0" borderId="0" xfId="61" applyNumberFormat="1" applyAlignment="1">
      <alignment horizontal="center"/>
      <protection/>
    </xf>
    <xf numFmtId="0" fontId="0" fillId="0" borderId="0" xfId="62" applyNumberFormat="1" applyAlignment="1">
      <alignment horizontal="center"/>
      <protection/>
    </xf>
    <xf numFmtId="0" fontId="0" fillId="0" borderId="0" xfId="63" applyNumberFormat="1" applyAlignment="1">
      <alignment horizontal="center"/>
      <protection/>
    </xf>
    <xf numFmtId="0" fontId="0" fillId="0" borderId="0" xfId="64" applyNumberFormat="1" applyAlignment="1">
      <alignment horizontal="center"/>
      <protection/>
    </xf>
    <xf numFmtId="0" fontId="3" fillId="0" borderId="0" xfId="57" applyFont="1" applyFill="1" applyBorder="1" quotePrefix="1">
      <alignment/>
      <protection/>
    </xf>
    <xf numFmtId="0" fontId="7" fillId="0" borderId="19" xfId="0" applyFont="1" applyFill="1" applyBorder="1" applyAlignment="1">
      <alignment horizontal="center"/>
    </xf>
    <xf numFmtId="4" fontId="19" fillId="35" borderId="54" xfId="0" applyNumberFormat="1" applyFont="1" applyFill="1" applyBorder="1" applyAlignment="1">
      <alignment horizontal="right"/>
    </xf>
    <xf numFmtId="4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right"/>
    </xf>
    <xf numFmtId="4" fontId="3" fillId="34" borderId="0" xfId="0" applyNumberFormat="1" applyFont="1" applyFill="1" applyAlignment="1">
      <alignment horizontal="right"/>
    </xf>
    <xf numFmtId="16" fontId="6" fillId="0" borderId="0" xfId="0" applyNumberFormat="1" applyFont="1" applyAlignment="1" quotePrefix="1">
      <alignment/>
    </xf>
    <xf numFmtId="0" fontId="6" fillId="0" borderId="0" xfId="0" applyFont="1" applyAlignment="1" quotePrefix="1">
      <alignment vertical="center"/>
    </xf>
    <xf numFmtId="0" fontId="1" fillId="0" borderId="0" xfId="58" applyNumberFormat="1" applyFont="1" applyAlignment="1">
      <alignment horizontal="center"/>
      <protection/>
    </xf>
    <xf numFmtId="4" fontId="3" fillId="0" borderId="0" xfId="57" applyNumberFormat="1" applyFont="1" applyFill="1" applyBorder="1">
      <alignment/>
      <protection/>
    </xf>
    <xf numFmtId="14" fontId="5" fillId="36" borderId="55" xfId="0" applyNumberFormat="1" applyFont="1" applyFill="1" applyBorder="1" applyAlignment="1">
      <alignment horizontal="center"/>
    </xf>
    <xf numFmtId="0" fontId="23" fillId="34" borderId="10" xfId="57" applyFont="1" applyFill="1" applyBorder="1" applyAlignment="1">
      <alignment vertical="center"/>
      <protection/>
    </xf>
    <xf numFmtId="0" fontId="3" fillId="0" borderId="11" xfId="57" applyFont="1" applyFill="1" applyBorder="1">
      <alignment/>
      <protection/>
    </xf>
    <xf numFmtId="0" fontId="3" fillId="34" borderId="11" xfId="57" applyFont="1" applyFill="1" applyBorder="1" applyAlignment="1">
      <alignment vertical="center"/>
      <protection/>
    </xf>
    <xf numFmtId="4" fontId="18" fillId="35" borderId="56" xfId="0" applyNumberFormat="1" applyFont="1" applyFill="1" applyBorder="1" applyAlignment="1">
      <alignment horizontal="right" vertical="center"/>
    </xf>
    <xf numFmtId="14" fontId="5" fillId="36" borderId="55" xfId="57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4" fontId="19" fillId="37" borderId="57" xfId="0" applyNumberFormat="1" applyFont="1" applyFill="1" applyBorder="1" applyAlignment="1">
      <alignment horizontal="right"/>
    </xf>
    <xf numFmtId="4" fontId="19" fillId="37" borderId="58" xfId="0" applyNumberFormat="1" applyFont="1" applyFill="1" applyBorder="1" applyAlignment="1">
      <alignment horizontal="right"/>
    </xf>
    <xf numFmtId="4" fontId="19" fillId="37" borderId="54" xfId="0" applyNumberFormat="1" applyFont="1" applyFill="1" applyBorder="1" applyAlignment="1">
      <alignment horizontal="right"/>
    </xf>
    <xf numFmtId="4" fontId="19" fillId="37" borderId="59" xfId="0" applyNumberFormat="1" applyFont="1" applyFill="1" applyBorder="1" applyAlignment="1">
      <alignment horizontal="right"/>
    </xf>
    <xf numFmtId="4" fontId="20" fillId="37" borderId="39" xfId="0" applyNumberFormat="1" applyFont="1" applyFill="1" applyBorder="1" applyAlignment="1">
      <alignment horizontal="right"/>
    </xf>
    <xf numFmtId="4" fontId="19" fillId="37" borderId="60" xfId="0" applyNumberFormat="1" applyFont="1" applyFill="1" applyBorder="1" applyAlignment="1">
      <alignment horizontal="right"/>
    </xf>
    <xf numFmtId="4" fontId="18" fillId="37" borderId="61" xfId="0" applyNumberFormat="1" applyFont="1" applyFill="1" applyBorder="1" applyAlignment="1">
      <alignment horizontal="right" vertical="center"/>
    </xf>
    <xf numFmtId="2" fontId="44" fillId="0" borderId="0" xfId="58" applyNumberFormat="1">
      <alignment/>
      <protection/>
    </xf>
    <xf numFmtId="2" fontId="0" fillId="0" borderId="0" xfId="64" applyNumberFormat="1" applyAlignment="1">
      <alignment horizontal="center"/>
      <protection/>
    </xf>
    <xf numFmtId="0" fontId="8" fillId="34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2" fontId="8" fillId="0" borderId="0" xfId="57" applyNumberFormat="1" applyFont="1" applyFill="1" applyBorder="1">
      <alignment/>
      <protection/>
    </xf>
    <xf numFmtId="2" fontId="17" fillId="0" borderId="0" xfId="57" applyNumberFormat="1" applyFont="1" applyFill="1" applyBorder="1">
      <alignment/>
      <protection/>
    </xf>
    <xf numFmtId="2" fontId="8" fillId="0" borderId="0" xfId="57" applyNumberFormat="1" applyFont="1" applyFill="1" applyBorder="1" applyAlignment="1">
      <alignment horizontal="left"/>
      <protection/>
    </xf>
    <xf numFmtId="2" fontId="19" fillId="0" borderId="0" xfId="57" applyNumberFormat="1" applyFont="1" applyFill="1" applyBorder="1">
      <alignment/>
      <protection/>
    </xf>
    <xf numFmtId="4" fontId="17" fillId="0" borderId="12" xfId="57" applyNumberFormat="1" applyFont="1" applyBorder="1" applyAlignment="1">
      <alignment horizontal="right" vertical="center"/>
      <protection/>
    </xf>
    <xf numFmtId="4" fontId="17" fillId="33" borderId="11" xfId="57" applyNumberFormat="1" applyFont="1" applyFill="1" applyBorder="1" applyAlignment="1">
      <alignment horizontal="right" vertical="center"/>
      <protection/>
    </xf>
    <xf numFmtId="4" fontId="8" fillId="0" borderId="0" xfId="57" applyNumberFormat="1" applyFont="1" applyAlignment="1">
      <alignment horizontal="right"/>
      <protection/>
    </xf>
    <xf numFmtId="4" fontId="5" fillId="35" borderId="14" xfId="57" applyNumberFormat="1" applyFont="1" applyFill="1" applyBorder="1" applyAlignment="1">
      <alignment horizontal="right" vertical="center"/>
      <protection/>
    </xf>
    <xf numFmtId="4" fontId="5" fillId="36" borderId="17" xfId="57" applyNumberFormat="1" applyFont="1" applyFill="1" applyBorder="1" applyAlignment="1">
      <alignment horizontal="right"/>
      <protection/>
    </xf>
    <xf numFmtId="4" fontId="8" fillId="34" borderId="0" xfId="57" applyNumberFormat="1" applyFont="1" applyFill="1" applyAlignment="1">
      <alignment horizontal="right"/>
      <protection/>
    </xf>
    <xf numFmtId="4" fontId="8" fillId="37" borderId="50" xfId="57" applyNumberFormat="1" applyFont="1" applyFill="1" applyBorder="1" applyAlignment="1">
      <alignment horizontal="right"/>
      <protection/>
    </xf>
    <xf numFmtId="4" fontId="8" fillId="0" borderId="0" xfId="57" applyNumberFormat="1" applyFont="1" applyBorder="1" applyAlignment="1">
      <alignment horizontal="right"/>
      <protection/>
    </xf>
    <xf numFmtId="4" fontId="2" fillId="0" borderId="11" xfId="57" applyNumberFormat="1" applyFont="1" applyBorder="1" applyAlignment="1">
      <alignment horizontal="right" vertical="center"/>
      <protection/>
    </xf>
    <xf numFmtId="4" fontId="2" fillId="33" borderId="12" xfId="57" applyNumberFormat="1" applyFont="1" applyFill="1" applyBorder="1" applyAlignment="1">
      <alignment horizontal="right" vertical="center"/>
      <protection/>
    </xf>
    <xf numFmtId="4" fontId="3" fillId="0" borderId="11" xfId="57" applyNumberFormat="1" applyFont="1" applyBorder="1" applyAlignment="1">
      <alignment horizontal="right"/>
      <protection/>
    </xf>
    <xf numFmtId="4" fontId="4" fillId="35" borderId="15" xfId="57" applyNumberFormat="1" applyFont="1" applyFill="1" applyBorder="1" applyAlignment="1">
      <alignment horizontal="right" vertical="center"/>
      <protection/>
    </xf>
    <xf numFmtId="4" fontId="3" fillId="34" borderId="19" xfId="57" applyNumberFormat="1" applyFont="1" applyFill="1" applyBorder="1" applyAlignment="1">
      <alignment horizontal="right"/>
      <protection/>
    </xf>
    <xf numFmtId="4" fontId="3" fillId="0" borderId="0" xfId="57" applyNumberFormat="1" applyFont="1" applyBorder="1" applyAlignment="1">
      <alignment horizontal="right"/>
      <protection/>
    </xf>
    <xf numFmtId="4" fontId="16" fillId="37" borderId="52" xfId="57" applyNumberFormat="1" applyFont="1" applyFill="1" applyBorder="1" applyAlignment="1">
      <alignment horizontal="right"/>
      <protection/>
    </xf>
    <xf numFmtId="4" fontId="17" fillId="37" borderId="35" xfId="57" applyNumberFormat="1" applyFont="1" applyFill="1" applyBorder="1" applyAlignment="1">
      <alignment horizontal="right" vertical="center"/>
      <protection/>
    </xf>
    <xf numFmtId="4" fontId="8" fillId="37" borderId="13" xfId="57" applyNumberFormat="1" applyFont="1" applyFill="1" applyBorder="1" applyAlignment="1">
      <alignment horizontal="right"/>
      <protection/>
    </xf>
    <xf numFmtId="4" fontId="8" fillId="37" borderId="29" xfId="57" applyNumberFormat="1" applyFont="1" applyFill="1" applyBorder="1" applyAlignment="1">
      <alignment horizontal="right"/>
      <protection/>
    </xf>
    <xf numFmtId="4" fontId="16" fillId="37" borderId="62" xfId="57" applyNumberFormat="1" applyFont="1" applyFill="1" applyBorder="1" applyAlignment="1">
      <alignment horizontal="right"/>
      <protection/>
    </xf>
    <xf numFmtId="4" fontId="17" fillId="35" borderId="63" xfId="57" applyNumberFormat="1" applyFont="1" applyFill="1" applyBorder="1" applyAlignment="1">
      <alignment horizontal="right" vertical="center"/>
      <protection/>
    </xf>
    <xf numFmtId="4" fontId="18" fillId="35" borderId="27" xfId="57" applyNumberFormat="1" applyFont="1" applyFill="1" applyBorder="1" applyAlignment="1">
      <alignment horizontal="right" wrapText="1"/>
      <protection/>
    </xf>
    <xf numFmtId="4" fontId="8" fillId="35" borderId="52" xfId="57" applyNumberFormat="1" applyFont="1" applyFill="1" applyBorder="1" applyAlignment="1">
      <alignment horizontal="right"/>
      <protection/>
    </xf>
    <xf numFmtId="4" fontId="17" fillId="35" borderId="63" xfId="57" applyNumberFormat="1" applyFont="1" applyFill="1" applyBorder="1" applyAlignment="1">
      <alignment horizontal="right"/>
      <protection/>
    </xf>
    <xf numFmtId="4" fontId="8" fillId="0" borderId="64" xfId="57" applyNumberFormat="1" applyFont="1" applyBorder="1" applyAlignment="1">
      <alignment horizontal="right"/>
      <protection/>
    </xf>
    <xf numFmtId="4" fontId="8" fillId="0" borderId="65" xfId="57" applyNumberFormat="1" applyFont="1" applyBorder="1" applyAlignment="1">
      <alignment horizontal="right"/>
      <protection/>
    </xf>
    <xf numFmtId="4" fontId="16" fillId="0" borderId="66" xfId="57" applyNumberFormat="1" applyFont="1" applyFill="1" applyBorder="1" applyAlignment="1">
      <alignment horizontal="right"/>
      <protection/>
    </xf>
    <xf numFmtId="4" fontId="17" fillId="0" borderId="67" xfId="57" applyNumberFormat="1" applyFont="1" applyFill="1" applyBorder="1" applyAlignment="1">
      <alignment horizontal="right" vertical="center"/>
      <protection/>
    </xf>
    <xf numFmtId="4" fontId="8" fillId="0" borderId="68" xfId="57" applyNumberFormat="1" applyFont="1" applyBorder="1" applyAlignment="1">
      <alignment horizontal="right"/>
      <protection/>
    </xf>
    <xf numFmtId="4" fontId="17" fillId="34" borderId="67" xfId="57" applyNumberFormat="1" applyFont="1" applyFill="1" applyBorder="1" applyAlignment="1">
      <alignment horizontal="right" vertical="center"/>
      <protection/>
    </xf>
    <xf numFmtId="4" fontId="16" fillId="34" borderId="66" xfId="57" applyNumberFormat="1" applyFont="1" applyFill="1" applyBorder="1" applyAlignment="1">
      <alignment horizontal="right"/>
      <protection/>
    </xf>
    <xf numFmtId="4" fontId="16" fillId="0" borderId="66" xfId="57" applyNumberFormat="1" applyFont="1" applyBorder="1" applyAlignment="1">
      <alignment horizontal="right"/>
      <protection/>
    </xf>
    <xf numFmtId="4" fontId="17" fillId="34" borderId="69" xfId="57" applyNumberFormat="1" applyFont="1" applyFill="1" applyBorder="1" applyAlignment="1">
      <alignment horizontal="right" wrapText="1"/>
      <protection/>
    </xf>
    <xf numFmtId="4" fontId="8" fillId="34" borderId="68" xfId="57" applyNumberFormat="1" applyFont="1" applyFill="1" applyBorder="1" applyAlignment="1">
      <alignment horizontal="right"/>
      <protection/>
    </xf>
    <xf numFmtId="4" fontId="8" fillId="34" borderId="65" xfId="57" applyNumberFormat="1" applyFont="1" applyFill="1" applyBorder="1" applyAlignment="1">
      <alignment horizontal="right"/>
      <protection/>
    </xf>
    <xf numFmtId="4" fontId="8" fillId="34" borderId="66" xfId="57" applyNumberFormat="1" applyFont="1" applyFill="1" applyBorder="1" applyAlignment="1">
      <alignment horizontal="right"/>
      <protection/>
    </xf>
    <xf numFmtId="4" fontId="17" fillId="34" borderId="70" xfId="57" applyNumberFormat="1" applyFont="1" applyFill="1" applyBorder="1" applyAlignment="1">
      <alignment horizontal="right"/>
      <protection/>
    </xf>
    <xf numFmtId="4" fontId="17" fillId="37" borderId="10" xfId="57" applyNumberFormat="1" applyFont="1" applyFill="1" applyBorder="1" applyAlignment="1">
      <alignment horizontal="center" wrapText="1"/>
      <protection/>
    </xf>
    <xf numFmtId="4" fontId="17" fillId="0" borderId="71" xfId="57" applyNumberFormat="1" applyFont="1" applyBorder="1" applyAlignment="1">
      <alignment horizontal="center" wrapText="1"/>
      <protection/>
    </xf>
    <xf numFmtId="0" fontId="17" fillId="34" borderId="43" xfId="57" applyFont="1" applyFill="1" applyBorder="1">
      <alignment/>
      <protection/>
    </xf>
    <xf numFmtId="4" fontId="17" fillId="35" borderId="54" xfId="0" applyNumberFormat="1" applyFont="1" applyFill="1" applyBorder="1" applyAlignment="1">
      <alignment horizontal="right" vertical="center"/>
    </xf>
    <xf numFmtId="4" fontId="12" fillId="37" borderId="72" xfId="0" applyNumberFormat="1" applyFont="1" applyFill="1" applyBorder="1" applyAlignment="1">
      <alignment horizontal="right"/>
    </xf>
    <xf numFmtId="4" fontId="8" fillId="0" borderId="11" xfId="57" applyNumberFormat="1" applyFont="1" applyBorder="1" applyAlignment="1">
      <alignment horizontal="right"/>
      <protection/>
    </xf>
    <xf numFmtId="4" fontId="23" fillId="0" borderId="71" xfId="57" applyNumberFormat="1" applyFont="1" applyBorder="1" applyAlignment="1">
      <alignment horizontal="right" vertical="center"/>
      <protection/>
    </xf>
    <xf numFmtId="4" fontId="6" fillId="0" borderId="71" xfId="57" applyNumberFormat="1" applyFont="1" applyBorder="1" applyAlignment="1">
      <alignment horizontal="right" vertical="center"/>
      <protection/>
    </xf>
    <xf numFmtId="4" fontId="24" fillId="0" borderId="71" xfId="57" applyNumberFormat="1" applyFont="1" applyBorder="1" applyAlignment="1">
      <alignment horizontal="right" vertical="center"/>
      <protection/>
    </xf>
    <xf numFmtId="4" fontId="16" fillId="0" borderId="73" xfId="57" applyNumberFormat="1" applyFont="1" applyFill="1" applyBorder="1" applyAlignment="1">
      <alignment horizontal="right"/>
      <protection/>
    </xf>
    <xf numFmtId="4" fontId="8" fillId="0" borderId="74" xfId="57" applyNumberFormat="1" applyFont="1" applyBorder="1" applyAlignment="1">
      <alignment horizontal="right"/>
      <protection/>
    </xf>
    <xf numFmtId="4" fontId="8" fillId="37" borderId="75" xfId="57" applyNumberFormat="1" applyFont="1" applyFill="1" applyBorder="1" applyAlignment="1">
      <alignment horizontal="right"/>
      <protection/>
    </xf>
    <xf numFmtId="0" fontId="3" fillId="0" borderId="71" xfId="57" applyFont="1" applyBorder="1" applyAlignment="1">
      <alignment horizontal="center"/>
      <protection/>
    </xf>
    <xf numFmtId="0" fontId="8" fillId="34" borderId="11" xfId="57" applyFont="1" applyFill="1" applyBorder="1" applyAlignment="1">
      <alignment horizontal="center"/>
      <protection/>
    </xf>
    <xf numFmtId="0" fontId="3" fillId="0" borderId="11" xfId="57" applyFont="1" applyBorder="1">
      <alignment/>
      <protection/>
    </xf>
    <xf numFmtId="0" fontId="17" fillId="34" borderId="33" xfId="57" applyFont="1" applyFill="1" applyBorder="1" applyAlignment="1">
      <alignment horizontal="center"/>
      <protection/>
    </xf>
    <xf numFmtId="0" fontId="17" fillId="34" borderId="21" xfId="57" applyFont="1" applyFill="1" applyBorder="1" applyAlignment="1">
      <alignment horizontal="center"/>
      <protection/>
    </xf>
    <xf numFmtId="0" fontId="6" fillId="34" borderId="34" xfId="57" applyFont="1" applyFill="1" applyBorder="1">
      <alignment/>
      <protection/>
    </xf>
    <xf numFmtId="0" fontId="6" fillId="34" borderId="21" xfId="57" applyFont="1" applyFill="1" applyBorder="1">
      <alignment/>
      <protection/>
    </xf>
    <xf numFmtId="4" fontId="17" fillId="37" borderId="35" xfId="57" applyNumberFormat="1" applyFont="1" applyFill="1" applyBorder="1" applyAlignment="1">
      <alignment horizontal="center" wrapText="1"/>
      <protection/>
    </xf>
    <xf numFmtId="4" fontId="17" fillId="0" borderId="67" xfId="57" applyNumberFormat="1" applyFont="1" applyBorder="1" applyAlignment="1">
      <alignment horizontal="center" wrapText="1"/>
      <protection/>
    </xf>
  </cellXfs>
  <cellStyles count="6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10" xfId="51"/>
    <cellStyle name="Standard 11" xfId="52"/>
    <cellStyle name="Standard 12" xfId="53"/>
    <cellStyle name="Standard 13" xfId="54"/>
    <cellStyle name="Standard 14" xfId="55"/>
    <cellStyle name="Standard 15" xfId="56"/>
    <cellStyle name="Standard 2" xfId="57"/>
    <cellStyle name="Standard 3" xfId="58"/>
    <cellStyle name="Standard 4" xfId="59"/>
    <cellStyle name="Standard 5" xfId="60"/>
    <cellStyle name="Standard 6" xfId="61"/>
    <cellStyle name="Standard 7" xfId="62"/>
    <cellStyle name="Standard 8" xfId="63"/>
    <cellStyle name="Standard 9" xfId="64"/>
    <cellStyle name="Überschrift" xfId="65"/>
    <cellStyle name="Überschrift 1" xfId="66"/>
    <cellStyle name="Überschrift 2" xfId="67"/>
    <cellStyle name="Überschrift 3" xfId="68"/>
    <cellStyle name="Überschrift 4" xfId="69"/>
    <cellStyle name="Verknüpfte Zelle" xfId="70"/>
    <cellStyle name="Currency" xfId="71"/>
    <cellStyle name="Currency [0]" xfId="72"/>
    <cellStyle name="Warnender Text" xfId="73"/>
    <cellStyle name="Zelle überprüfen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1047750</xdr:colOff>
      <xdr:row>28</xdr:row>
      <xdr:rowOff>0</xdr:rowOff>
    </xdr:from>
    <xdr:to>
      <xdr:col>5</xdr:col>
      <xdr:colOff>1466850</xdr:colOff>
      <xdr:row>28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4429125" y="566737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[TK]</a:t>
          </a:r>
        </a:p>
      </xdr:txBody>
    </xdr:sp>
    <xdr:clientData/>
  </xdr:twoCellAnchor>
  <xdr:twoCellAnchor>
    <xdr:from>
      <xdr:col>5</xdr:col>
      <xdr:colOff>1047750</xdr:colOff>
      <xdr:row>28</xdr:row>
      <xdr:rowOff>0</xdr:rowOff>
    </xdr:from>
    <xdr:to>
      <xdr:col>5</xdr:col>
      <xdr:colOff>1466850</xdr:colOff>
      <xdr:row>28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4429125" y="566737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[MK]</a:t>
          </a:r>
        </a:p>
      </xdr:txBody>
    </xdr:sp>
    <xdr:clientData/>
  </xdr:twoCellAnchor>
  <xdr:twoCellAnchor>
    <xdr:from>
      <xdr:col>5</xdr:col>
      <xdr:colOff>1047750</xdr:colOff>
      <xdr:row>28</xdr:row>
      <xdr:rowOff>0</xdr:rowOff>
    </xdr:from>
    <xdr:to>
      <xdr:col>5</xdr:col>
      <xdr:colOff>1466850</xdr:colOff>
      <xdr:row>28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4429125" y="566737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[SK]</a:t>
          </a:r>
        </a:p>
      </xdr:txBody>
    </xdr:sp>
    <xdr:clientData/>
  </xdr:twoCellAnchor>
  <xdr:twoCellAnchor>
    <xdr:from>
      <xdr:col>5</xdr:col>
      <xdr:colOff>1047750</xdr:colOff>
      <xdr:row>28</xdr:row>
      <xdr:rowOff>0</xdr:rowOff>
    </xdr:from>
    <xdr:to>
      <xdr:col>5</xdr:col>
      <xdr:colOff>1466850</xdr:colOff>
      <xdr:row>28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4429125" y="566737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[DK]</a:t>
          </a:r>
        </a:p>
      </xdr:txBody>
    </xdr:sp>
    <xdr:clientData/>
  </xdr:twoCellAnchor>
  <xdr:twoCellAnchor>
    <xdr:from>
      <xdr:col>5</xdr:col>
      <xdr:colOff>1047750</xdr:colOff>
      <xdr:row>28</xdr:row>
      <xdr:rowOff>0</xdr:rowOff>
    </xdr:from>
    <xdr:to>
      <xdr:col>5</xdr:col>
      <xdr:colOff>1466850</xdr:colOff>
      <xdr:row>28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4429125" y="566737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[JK]</a:t>
          </a:r>
        </a:p>
      </xdr:txBody>
    </xdr:sp>
    <xdr:clientData/>
  </xdr:twoCellAnchor>
  <xdr:twoCellAnchor>
    <xdr:from>
      <xdr:col>4</xdr:col>
      <xdr:colOff>85725</xdr:colOff>
      <xdr:row>34</xdr:row>
      <xdr:rowOff>0</xdr:rowOff>
    </xdr:from>
    <xdr:to>
      <xdr:col>4</xdr:col>
      <xdr:colOff>1266825</xdr:colOff>
      <xdr:row>34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076450" y="707707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Jahresrechnung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geprüft am: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1 2 . 0 5 . 0 4</a:t>
          </a:r>
        </a:p>
      </xdr:txBody>
    </xdr:sp>
    <xdr:clientData/>
  </xdr:twoCellAnchor>
  <xdr:twoCellAnchor>
    <xdr:from>
      <xdr:col>4</xdr:col>
      <xdr:colOff>85725</xdr:colOff>
      <xdr:row>34</xdr:row>
      <xdr:rowOff>0</xdr:rowOff>
    </xdr:from>
    <xdr:to>
      <xdr:col>4</xdr:col>
      <xdr:colOff>1266825</xdr:colOff>
      <xdr:row>34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076450" y="707707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Jahresrechnung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geprüft am: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1 2 . 0 5 . 0 4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809625</xdr:colOff>
      <xdr:row>3</xdr:row>
      <xdr:rowOff>0</xdr:rowOff>
    </xdr:from>
    <xdr:to>
      <xdr:col>4</xdr:col>
      <xdr:colOff>809625</xdr:colOff>
      <xdr:row>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676775" y="49530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[JK]</a:t>
          </a:r>
        </a:p>
      </xdr:txBody>
    </xdr:sp>
    <xdr:clientData/>
  </xdr:twoCellAnchor>
  <xdr:twoCellAnchor>
    <xdr:from>
      <xdr:col>4</xdr:col>
      <xdr:colOff>809625</xdr:colOff>
      <xdr:row>3</xdr:row>
      <xdr:rowOff>0</xdr:rowOff>
    </xdr:from>
    <xdr:to>
      <xdr:col>4</xdr:col>
      <xdr:colOff>809625</xdr:colOff>
      <xdr:row>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4676775" y="49530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[TK]</a:t>
          </a:r>
        </a:p>
      </xdr:txBody>
    </xdr:sp>
    <xdr:clientData/>
  </xdr:twoCellAnchor>
  <xdr:twoCellAnchor>
    <xdr:from>
      <xdr:col>4</xdr:col>
      <xdr:colOff>809625</xdr:colOff>
      <xdr:row>3</xdr:row>
      <xdr:rowOff>0</xdr:rowOff>
    </xdr:from>
    <xdr:to>
      <xdr:col>4</xdr:col>
      <xdr:colOff>809625</xdr:colOff>
      <xdr:row>3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4676775" y="49530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[MK]</a:t>
          </a:r>
        </a:p>
      </xdr:txBody>
    </xdr:sp>
    <xdr:clientData/>
  </xdr:twoCellAnchor>
  <xdr:twoCellAnchor>
    <xdr:from>
      <xdr:col>4</xdr:col>
      <xdr:colOff>809625</xdr:colOff>
      <xdr:row>3</xdr:row>
      <xdr:rowOff>0</xdr:rowOff>
    </xdr:from>
    <xdr:to>
      <xdr:col>4</xdr:col>
      <xdr:colOff>809625</xdr:colOff>
      <xdr:row>3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676775" y="495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[TK]</a:t>
          </a:r>
        </a:p>
      </xdr:txBody>
    </xdr:sp>
    <xdr:clientData/>
  </xdr:twoCellAnchor>
  <xdr:twoCellAnchor>
    <xdr:from>
      <xdr:col>4</xdr:col>
      <xdr:colOff>809625</xdr:colOff>
      <xdr:row>3</xdr:row>
      <xdr:rowOff>0</xdr:rowOff>
    </xdr:from>
    <xdr:to>
      <xdr:col>4</xdr:col>
      <xdr:colOff>809625</xdr:colOff>
      <xdr:row>3</xdr:row>
      <xdr:rowOff>0</xdr:rowOff>
    </xdr:to>
    <xdr:sp>
      <xdr:nvSpPr>
        <xdr:cNvPr id="5" name="Text 8"/>
        <xdr:cNvSpPr txBox="1">
          <a:spLocks noChangeArrowheads="1"/>
        </xdr:cNvSpPr>
      </xdr:nvSpPr>
      <xdr:spPr>
        <a:xfrm>
          <a:off x="4676775" y="495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[MK]</a:t>
          </a:r>
        </a:p>
      </xdr:txBody>
    </xdr:sp>
    <xdr:clientData/>
  </xdr:twoCellAnchor>
  <xdr:twoCellAnchor>
    <xdr:from>
      <xdr:col>4</xdr:col>
      <xdr:colOff>809625</xdr:colOff>
      <xdr:row>3</xdr:row>
      <xdr:rowOff>0</xdr:rowOff>
    </xdr:from>
    <xdr:to>
      <xdr:col>4</xdr:col>
      <xdr:colOff>809625</xdr:colOff>
      <xdr:row>3</xdr:row>
      <xdr:rowOff>0</xdr:rowOff>
    </xdr:to>
    <xdr:sp>
      <xdr:nvSpPr>
        <xdr:cNvPr id="6" name="Text 9"/>
        <xdr:cNvSpPr txBox="1">
          <a:spLocks noChangeArrowheads="1"/>
        </xdr:cNvSpPr>
      </xdr:nvSpPr>
      <xdr:spPr>
        <a:xfrm>
          <a:off x="4676775" y="495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[SK]</a:t>
          </a:r>
        </a:p>
      </xdr:txBody>
    </xdr:sp>
    <xdr:clientData/>
  </xdr:twoCellAnchor>
  <xdr:twoCellAnchor>
    <xdr:from>
      <xdr:col>4</xdr:col>
      <xdr:colOff>809625</xdr:colOff>
      <xdr:row>3</xdr:row>
      <xdr:rowOff>0</xdr:rowOff>
    </xdr:from>
    <xdr:to>
      <xdr:col>4</xdr:col>
      <xdr:colOff>809625</xdr:colOff>
      <xdr:row>3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4676775" y="495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[DK]</a:t>
          </a:r>
        </a:p>
      </xdr:txBody>
    </xdr:sp>
    <xdr:clientData/>
  </xdr:twoCellAnchor>
  <xdr:twoCellAnchor>
    <xdr:from>
      <xdr:col>4</xdr:col>
      <xdr:colOff>809625</xdr:colOff>
      <xdr:row>3</xdr:row>
      <xdr:rowOff>0</xdr:rowOff>
    </xdr:from>
    <xdr:to>
      <xdr:col>4</xdr:col>
      <xdr:colOff>809625</xdr:colOff>
      <xdr:row>3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4676775" y="495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[JK]</a:t>
          </a:r>
        </a:p>
      </xdr:txBody>
    </xdr:sp>
    <xdr:clientData/>
  </xdr:twoCellAnchor>
  <xdr:twoCellAnchor>
    <xdr:from>
      <xdr:col>3</xdr:col>
      <xdr:colOff>85725</xdr:colOff>
      <xdr:row>149</xdr:row>
      <xdr:rowOff>0</xdr:rowOff>
    </xdr:from>
    <xdr:to>
      <xdr:col>3</xdr:col>
      <xdr:colOff>1266825</xdr:colOff>
      <xdr:row>149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962150" y="2629852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Jahresrechnung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geprüft am: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1 2 . 0 5 . 0 4</a:t>
          </a:r>
        </a:p>
      </xdr:txBody>
    </xdr:sp>
    <xdr:clientData/>
  </xdr:twoCellAnchor>
  <xdr:twoCellAnchor>
    <xdr:from>
      <xdr:col>3</xdr:col>
      <xdr:colOff>85725</xdr:colOff>
      <xdr:row>3</xdr:row>
      <xdr:rowOff>0</xdr:rowOff>
    </xdr:from>
    <xdr:to>
      <xdr:col>3</xdr:col>
      <xdr:colOff>1266825</xdr:colOff>
      <xdr:row>3</xdr:row>
      <xdr:rowOff>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1962150" y="495300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Jahresrechnung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geprüft am: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1 2 . 0 5 . 0 4</a:t>
          </a:r>
        </a:p>
      </xdr:txBody>
    </xdr:sp>
    <xdr:clientData/>
  </xdr:twoCellAnchor>
  <xdr:twoCellAnchor>
    <xdr:from>
      <xdr:col>4</xdr:col>
      <xdr:colOff>809625</xdr:colOff>
      <xdr:row>3</xdr:row>
      <xdr:rowOff>0</xdr:rowOff>
    </xdr:from>
    <xdr:to>
      <xdr:col>4</xdr:col>
      <xdr:colOff>809625</xdr:colOff>
      <xdr:row>3</xdr:row>
      <xdr:rowOff>0</xdr:rowOff>
    </xdr:to>
    <xdr:sp>
      <xdr:nvSpPr>
        <xdr:cNvPr id="11" name="Text 1"/>
        <xdr:cNvSpPr txBox="1">
          <a:spLocks noChangeArrowheads="1"/>
        </xdr:cNvSpPr>
      </xdr:nvSpPr>
      <xdr:spPr>
        <a:xfrm>
          <a:off x="4676775" y="49530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[JK]</a:t>
          </a:r>
        </a:p>
      </xdr:txBody>
    </xdr:sp>
    <xdr:clientData/>
  </xdr:twoCellAnchor>
  <xdr:twoCellAnchor>
    <xdr:from>
      <xdr:col>4</xdr:col>
      <xdr:colOff>809625</xdr:colOff>
      <xdr:row>3</xdr:row>
      <xdr:rowOff>0</xdr:rowOff>
    </xdr:from>
    <xdr:to>
      <xdr:col>4</xdr:col>
      <xdr:colOff>809625</xdr:colOff>
      <xdr:row>3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4676775" y="49530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[TK]</a:t>
          </a:r>
        </a:p>
      </xdr:txBody>
    </xdr:sp>
    <xdr:clientData/>
  </xdr:twoCellAnchor>
  <xdr:twoCellAnchor>
    <xdr:from>
      <xdr:col>4</xdr:col>
      <xdr:colOff>809625</xdr:colOff>
      <xdr:row>3</xdr:row>
      <xdr:rowOff>0</xdr:rowOff>
    </xdr:from>
    <xdr:to>
      <xdr:col>4</xdr:col>
      <xdr:colOff>809625</xdr:colOff>
      <xdr:row>3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4676775" y="49530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[MK]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zoomScale="82" zoomScaleNormal="82" zoomScalePageLayoutView="0" workbookViewId="0" topLeftCell="A2">
      <selection activeCell="M22" sqref="M22"/>
    </sheetView>
  </sheetViews>
  <sheetFormatPr defaultColWidth="11.421875" defaultRowHeight="12.75"/>
  <cols>
    <col min="1" max="1" width="6.7109375" style="4" customWidth="1"/>
    <col min="2" max="2" width="6.57421875" style="4" customWidth="1"/>
    <col min="3" max="3" width="14.8515625" style="4" customWidth="1"/>
    <col min="4" max="4" width="1.7109375" style="4" customWidth="1"/>
    <col min="5" max="5" width="20.8515625" style="4" customWidth="1"/>
    <col min="6" max="6" width="26.28125" style="4" customWidth="1"/>
    <col min="7" max="8" width="19.57421875" style="49" customWidth="1"/>
    <col min="9" max="9" width="6.140625" style="4" customWidth="1"/>
    <col min="10" max="11" width="10.421875" style="4" customWidth="1"/>
    <col min="12" max="12" width="21.421875" style="4" bestFit="1" customWidth="1"/>
    <col min="13" max="13" width="15.7109375" style="193" customWidth="1"/>
    <col min="14" max="14" width="10.421875" style="4" customWidth="1"/>
    <col min="15" max="16384" width="11.421875" style="4" customWidth="1"/>
  </cols>
  <sheetData>
    <row r="1" spans="1:8" ht="30" customHeight="1" hidden="1">
      <c r="A1" s="1" t="s">
        <v>0</v>
      </c>
      <c r="B1" s="2"/>
      <c r="C1" s="2"/>
      <c r="D1" s="2"/>
      <c r="E1" s="2"/>
      <c r="F1" s="2"/>
      <c r="G1" s="2"/>
      <c r="H1" s="3"/>
    </row>
    <row r="2" spans="1:8" ht="30" customHeight="1">
      <c r="A2" s="5" t="s">
        <v>241</v>
      </c>
      <c r="B2" s="6"/>
      <c r="C2" s="6"/>
      <c r="D2" s="6"/>
      <c r="E2" s="6"/>
      <c r="F2" s="6"/>
      <c r="G2" s="6"/>
      <c r="H2" s="7"/>
    </row>
    <row r="3" spans="1:8" ht="9" customHeight="1">
      <c r="A3" s="8"/>
      <c r="B3" s="8"/>
      <c r="C3" s="8"/>
      <c r="D3" s="8"/>
      <c r="E3" s="8"/>
      <c r="F3" s="8"/>
      <c r="G3" s="9"/>
      <c r="H3" s="9"/>
    </row>
    <row r="4" spans="1:8" ht="27" customHeight="1">
      <c r="A4" s="10" t="s">
        <v>1</v>
      </c>
      <c r="B4" s="11"/>
      <c r="C4" s="11"/>
      <c r="D4" s="11"/>
      <c r="E4" s="11"/>
      <c r="F4" s="11"/>
      <c r="G4" s="11"/>
      <c r="H4" s="12"/>
    </row>
    <row r="5" spans="1:8" ht="14.25" customHeight="1">
      <c r="A5" s="13" t="s">
        <v>22</v>
      </c>
      <c r="B5" s="14"/>
      <c r="C5" s="14"/>
      <c r="D5" s="14"/>
      <c r="E5" s="14"/>
      <c r="F5" s="14"/>
      <c r="G5" s="62" t="s">
        <v>2</v>
      </c>
      <c r="H5" s="186">
        <v>41455</v>
      </c>
    </row>
    <row r="6" spans="1:8" ht="9" customHeight="1">
      <c r="A6" s="8"/>
      <c r="B6" s="8"/>
      <c r="C6" s="8"/>
      <c r="D6" s="8"/>
      <c r="E6" s="8"/>
      <c r="F6" s="8"/>
      <c r="G6" s="9"/>
      <c r="H6" s="9"/>
    </row>
    <row r="7" spans="1:8" ht="15" customHeight="1">
      <c r="A7" s="15"/>
      <c r="B7" s="16"/>
      <c r="C7" s="17"/>
      <c r="D7" s="18"/>
      <c r="E7" s="18"/>
      <c r="F7" s="18"/>
      <c r="G7" s="71" t="s">
        <v>3</v>
      </c>
      <c r="H7" s="71" t="s">
        <v>3</v>
      </c>
    </row>
    <row r="8" spans="1:8" ht="15" customHeight="1">
      <c r="A8" s="59" t="s">
        <v>4</v>
      </c>
      <c r="B8" s="58"/>
      <c r="C8" s="60" t="s">
        <v>5</v>
      </c>
      <c r="D8" s="19"/>
      <c r="E8" s="19"/>
      <c r="F8" s="58" t="s">
        <v>21</v>
      </c>
      <c r="G8" s="72" t="s">
        <v>237</v>
      </c>
      <c r="H8" s="72" t="s">
        <v>243</v>
      </c>
    </row>
    <row r="9" spans="1:8" ht="6" customHeight="1">
      <c r="A9" s="61"/>
      <c r="B9" s="25"/>
      <c r="C9" s="25"/>
      <c r="D9" s="25"/>
      <c r="E9" s="25"/>
      <c r="F9" s="25"/>
      <c r="G9" s="177"/>
      <c r="H9" s="177"/>
    </row>
    <row r="10" spans="1:13" ht="18" customHeight="1">
      <c r="A10" s="20">
        <v>1000</v>
      </c>
      <c r="B10" s="21"/>
      <c r="C10" s="50" t="s">
        <v>6</v>
      </c>
      <c r="D10" s="51"/>
      <c r="E10" s="51"/>
      <c r="F10" s="22"/>
      <c r="G10" s="196">
        <v>0</v>
      </c>
      <c r="H10" s="196">
        <v>0</v>
      </c>
      <c r="K10" s="192"/>
      <c r="L10"/>
      <c r="M10" s="194"/>
    </row>
    <row r="11" spans="1:13" ht="18" customHeight="1">
      <c r="A11" s="23">
        <v>1010</v>
      </c>
      <c r="B11" s="24"/>
      <c r="C11" s="52" t="s">
        <v>7</v>
      </c>
      <c r="D11" s="53"/>
      <c r="E11" s="53"/>
      <c r="F11" s="25"/>
      <c r="G11" s="198">
        <v>0</v>
      </c>
      <c r="H11" s="198">
        <v>0</v>
      </c>
      <c r="K11" s="192"/>
      <c r="L11"/>
      <c r="M11" s="194"/>
    </row>
    <row r="12" spans="1:13" ht="18" customHeight="1">
      <c r="A12" s="23">
        <v>1021</v>
      </c>
      <c r="B12" s="24"/>
      <c r="C12" s="52" t="s">
        <v>24</v>
      </c>
      <c r="D12" s="53"/>
      <c r="E12" s="53"/>
      <c r="F12" s="25"/>
      <c r="G12" s="199">
        <v>74190.39</v>
      </c>
      <c r="H12" s="199">
        <v>74523.93</v>
      </c>
      <c r="K12" s="192"/>
      <c r="L12"/>
      <c r="M12" s="194"/>
    </row>
    <row r="13" spans="1:13" ht="18" customHeight="1">
      <c r="A13" s="26"/>
      <c r="B13" s="27"/>
      <c r="C13" s="54" t="s">
        <v>8</v>
      </c>
      <c r="D13" s="55"/>
      <c r="E13" s="55"/>
      <c r="F13" s="28"/>
      <c r="G13" s="200">
        <f>SUM(G10:G12)</f>
        <v>74190.39</v>
      </c>
      <c r="H13" s="200">
        <f>SUM(H10:H12)</f>
        <v>74523.93</v>
      </c>
      <c r="K13" s="192"/>
      <c r="L13"/>
      <c r="M13" s="194"/>
    </row>
    <row r="14" spans="1:13" ht="6" customHeight="1">
      <c r="A14" s="23"/>
      <c r="B14" s="24"/>
      <c r="C14" s="52"/>
      <c r="D14" s="53"/>
      <c r="E14" s="53"/>
      <c r="F14" s="25"/>
      <c r="G14" s="201"/>
      <c r="H14" s="201"/>
      <c r="K14" s="192"/>
      <c r="L14"/>
      <c r="M14" s="194"/>
    </row>
    <row r="15" spans="1:13" ht="18" customHeight="1">
      <c r="A15" s="23">
        <v>1211</v>
      </c>
      <c r="B15" s="24"/>
      <c r="C15" s="52" t="s">
        <v>9</v>
      </c>
      <c r="D15" s="53"/>
      <c r="E15" s="53"/>
      <c r="F15" s="29"/>
      <c r="G15" s="201">
        <v>0</v>
      </c>
      <c r="H15" s="201">
        <v>803</v>
      </c>
      <c r="K15" s="192"/>
      <c r="L15"/>
      <c r="M15" s="194"/>
    </row>
    <row r="16" spans="1:13" ht="18" customHeight="1">
      <c r="A16" s="23">
        <v>1213</v>
      </c>
      <c r="B16" s="24"/>
      <c r="C16" s="52" t="s">
        <v>10</v>
      </c>
      <c r="D16" s="53"/>
      <c r="E16" s="56"/>
      <c r="F16" s="30"/>
      <c r="G16" s="198">
        <v>0</v>
      </c>
      <c r="H16" s="198">
        <v>0</v>
      </c>
      <c r="K16" s="192"/>
      <c r="L16"/>
      <c r="M16" s="194"/>
    </row>
    <row r="17" spans="1:13" ht="18" customHeight="1">
      <c r="A17" s="23">
        <v>1215</v>
      </c>
      <c r="B17" s="24"/>
      <c r="C17" s="52" t="s">
        <v>11</v>
      </c>
      <c r="D17" s="53"/>
      <c r="E17" s="56"/>
      <c r="F17" s="30"/>
      <c r="G17" s="198">
        <v>63.19</v>
      </c>
      <c r="H17" s="198">
        <v>0</v>
      </c>
      <c r="K17" s="192"/>
      <c r="L17"/>
      <c r="M17" s="194"/>
    </row>
    <row r="18" spans="1:13" ht="18" customHeight="1">
      <c r="A18" s="23">
        <v>1110</v>
      </c>
      <c r="B18" s="24"/>
      <c r="C18" s="52" t="s">
        <v>12</v>
      </c>
      <c r="D18" s="53"/>
      <c r="E18" s="56"/>
      <c r="F18" s="30"/>
      <c r="G18" s="198">
        <v>0</v>
      </c>
      <c r="H18" s="198">
        <v>0</v>
      </c>
      <c r="K18" s="192"/>
      <c r="L18"/>
      <c r="M18" s="194"/>
    </row>
    <row r="19" spans="1:13" ht="18" customHeight="1">
      <c r="A19" s="23">
        <v>1120</v>
      </c>
      <c r="B19" s="24"/>
      <c r="C19" s="52" t="s">
        <v>13</v>
      </c>
      <c r="D19" s="53"/>
      <c r="E19" s="56"/>
      <c r="F19" s="30"/>
      <c r="G19" s="198">
        <v>0</v>
      </c>
      <c r="H19" s="198">
        <v>0</v>
      </c>
      <c r="K19" s="192"/>
      <c r="L19"/>
      <c r="M19" s="194"/>
    </row>
    <row r="20" spans="1:13" ht="18" customHeight="1">
      <c r="A20" s="23">
        <v>1310</v>
      </c>
      <c r="B20" s="24"/>
      <c r="C20" s="52" t="s">
        <v>14</v>
      </c>
      <c r="D20" s="53"/>
      <c r="E20" s="56"/>
      <c r="F20" s="31"/>
      <c r="G20" s="199">
        <v>5412</v>
      </c>
      <c r="H20" s="199">
        <v>5848</v>
      </c>
      <c r="K20" s="192"/>
      <c r="L20"/>
      <c r="M20" s="194"/>
    </row>
    <row r="21" spans="1:13" ht="18" customHeight="1">
      <c r="A21" s="26"/>
      <c r="B21" s="27"/>
      <c r="C21" s="54" t="s">
        <v>15</v>
      </c>
      <c r="D21" s="55"/>
      <c r="E21" s="55"/>
      <c r="F21" s="28"/>
      <c r="G21" s="200">
        <f>SUM(G15:G20)</f>
        <v>5475.19</v>
      </c>
      <c r="H21" s="200">
        <f>SUM(H15:H20)</f>
        <v>6651</v>
      </c>
      <c r="K21"/>
      <c r="L21"/>
      <c r="M21" s="194"/>
    </row>
    <row r="22" spans="1:13" s="32" customFormat="1" ht="21" customHeight="1">
      <c r="A22" s="68"/>
      <c r="B22" s="69"/>
      <c r="C22" s="70" t="s">
        <v>16</v>
      </c>
      <c r="D22" s="65"/>
      <c r="E22" s="65"/>
      <c r="F22" s="67"/>
      <c r="G22" s="202">
        <f>+G21+G13</f>
        <v>79665.58</v>
      </c>
      <c r="H22" s="202">
        <f>+H21+H13</f>
        <v>81174.93</v>
      </c>
      <c r="K22"/>
      <c r="L22"/>
      <c r="M22" s="194"/>
    </row>
    <row r="23" spans="1:13" ht="6" customHeight="1">
      <c r="A23" s="205"/>
      <c r="B23" s="205"/>
      <c r="C23" s="206"/>
      <c r="D23" s="206"/>
      <c r="E23" s="206"/>
      <c r="F23" s="207"/>
      <c r="G23" s="75"/>
      <c r="H23" s="75"/>
      <c r="K23"/>
      <c r="L23" s="195"/>
      <c r="M23" s="194"/>
    </row>
    <row r="24" spans="1:13" ht="18" customHeight="1">
      <c r="A24" s="35"/>
      <c r="B24" s="36">
        <v>2212</v>
      </c>
      <c r="C24" s="53" t="s">
        <v>226</v>
      </c>
      <c r="D24" s="53"/>
      <c r="E24" s="53"/>
      <c r="F24" s="25"/>
      <c r="G24" s="178">
        <v>3037.2</v>
      </c>
      <c r="H24" s="178">
        <v>1805.25</v>
      </c>
      <c r="K24"/>
      <c r="L24"/>
      <c r="M24" s="194"/>
    </row>
    <row r="25" spans="1:13" ht="18" customHeight="1">
      <c r="A25" s="35"/>
      <c r="B25" s="36">
        <v>2213</v>
      </c>
      <c r="C25" s="53" t="s">
        <v>17</v>
      </c>
      <c r="D25" s="53"/>
      <c r="E25" s="53"/>
      <c r="F25" s="31"/>
      <c r="G25" s="178">
        <v>1855</v>
      </c>
      <c r="H25" s="178">
        <v>2801.45</v>
      </c>
      <c r="K25"/>
      <c r="L25"/>
      <c r="M25" s="194"/>
    </row>
    <row r="26" spans="1:13" ht="18" customHeight="1">
      <c r="A26" s="35"/>
      <c r="B26" s="36">
        <v>2214</v>
      </c>
      <c r="C26" s="53" t="s">
        <v>238</v>
      </c>
      <c r="D26" s="53"/>
      <c r="E26" s="53"/>
      <c r="F26" s="31"/>
      <c r="G26" s="178">
        <v>700</v>
      </c>
      <c r="H26" s="178">
        <v>700</v>
      </c>
      <c r="K26"/>
      <c r="L26"/>
      <c r="M26" s="194"/>
    </row>
    <row r="27" spans="1:13" ht="18" customHeight="1">
      <c r="A27" s="35"/>
      <c r="B27" s="36">
        <v>2310</v>
      </c>
      <c r="C27" s="53" t="s">
        <v>18</v>
      </c>
      <c r="D27" s="53"/>
      <c r="E27" s="53"/>
      <c r="F27" s="31"/>
      <c r="G27" s="178">
        <v>0</v>
      </c>
      <c r="H27" s="178">
        <v>0</v>
      </c>
      <c r="K27"/>
      <c r="L27"/>
      <c r="M27" s="194"/>
    </row>
    <row r="28" spans="1:13" ht="18" customHeight="1">
      <c r="A28" s="37"/>
      <c r="B28" s="38"/>
      <c r="C28" s="55" t="s">
        <v>19</v>
      </c>
      <c r="D28" s="55"/>
      <c r="E28" s="55"/>
      <c r="F28" s="28"/>
      <c r="G28" s="74">
        <f>SUM(G24:G27)</f>
        <v>5592.2</v>
      </c>
      <c r="H28" s="74">
        <f>SUM(H24:H27)</f>
        <v>5306.7</v>
      </c>
      <c r="K28"/>
      <c r="L28"/>
      <c r="M28" s="194"/>
    </row>
    <row r="29" spans="1:13" ht="18" customHeight="1">
      <c r="A29" s="35"/>
      <c r="B29" s="36">
        <v>2010</v>
      </c>
      <c r="C29" s="56" t="s">
        <v>168</v>
      </c>
      <c r="D29" s="53"/>
      <c r="E29" s="53"/>
      <c r="F29" s="29"/>
      <c r="G29" s="178">
        <v>54478.42</v>
      </c>
      <c r="H29" s="178">
        <v>74073.38</v>
      </c>
      <c r="K29"/>
      <c r="L29"/>
      <c r="M29" s="194"/>
    </row>
    <row r="30" spans="1:14" ht="24" customHeight="1">
      <c r="A30" s="37"/>
      <c r="B30" s="38"/>
      <c r="C30" s="81" t="s">
        <v>232</v>
      </c>
      <c r="D30" s="81"/>
      <c r="E30" s="82"/>
      <c r="F30" s="83"/>
      <c r="G30" s="251">
        <v>19594.96</v>
      </c>
      <c r="H30" s="251">
        <v>1794.85</v>
      </c>
      <c r="I30" s="39"/>
      <c r="K30" s="192"/>
      <c r="L30"/>
      <c r="M30" s="194"/>
      <c r="N30" s="40"/>
    </row>
    <row r="31" spans="1:13" s="41" customFormat="1" ht="21" customHeight="1">
      <c r="A31" s="63"/>
      <c r="B31" s="64"/>
      <c r="C31" s="65" t="s">
        <v>20</v>
      </c>
      <c r="D31" s="65"/>
      <c r="E31" s="66"/>
      <c r="F31" s="67"/>
      <c r="G31" s="190">
        <f>G29+G28+G30</f>
        <v>79665.57999999999</v>
      </c>
      <c r="H31" s="190">
        <f>H29+H28+H30</f>
        <v>81174.93000000001</v>
      </c>
      <c r="K31" s="192"/>
      <c r="L31"/>
      <c r="M31" s="194"/>
    </row>
    <row r="32" spans="1:13" s="41" customFormat="1" ht="12.75" customHeight="1">
      <c r="A32" s="42"/>
      <c r="B32" s="42"/>
      <c r="C32" s="43"/>
      <c r="D32" s="43"/>
      <c r="E32" s="44"/>
      <c r="F32" s="43"/>
      <c r="G32" s="45"/>
      <c r="H32" s="45"/>
      <c r="K32" s="192"/>
      <c r="L32"/>
      <c r="M32" s="194"/>
    </row>
    <row r="33" spans="1:13" s="41" customFormat="1" ht="21" customHeight="1">
      <c r="A33" s="73" t="s">
        <v>23</v>
      </c>
      <c r="B33" s="42"/>
      <c r="C33" s="43"/>
      <c r="D33" s="43"/>
      <c r="E33" s="44"/>
      <c r="F33" s="43"/>
      <c r="G33" s="45"/>
      <c r="H33" s="45"/>
      <c r="K33" s="192"/>
      <c r="L33"/>
      <c r="M33" s="194"/>
    </row>
    <row r="34" spans="1:13" s="41" customFormat="1" ht="14.25" customHeight="1">
      <c r="A34" s="33"/>
      <c r="B34" s="34">
        <v>2010</v>
      </c>
      <c r="C34" s="51" t="s">
        <v>168</v>
      </c>
      <c r="D34" s="51"/>
      <c r="E34" s="51"/>
      <c r="F34" s="22"/>
      <c r="G34" s="196">
        <v>54478.42</v>
      </c>
      <c r="H34" s="196">
        <v>74073.38</v>
      </c>
      <c r="K34" s="192"/>
      <c r="L34"/>
      <c r="M34" s="194"/>
    </row>
    <row r="35" spans="1:13" ht="15" thickBot="1">
      <c r="A35" s="35"/>
      <c r="B35" s="36"/>
      <c r="C35" s="57" t="s">
        <v>233</v>
      </c>
      <c r="D35" s="57"/>
      <c r="E35" s="53"/>
      <c r="F35" s="30"/>
      <c r="G35" s="197">
        <v>19594.96</v>
      </c>
      <c r="H35" s="197">
        <v>1794.85</v>
      </c>
      <c r="K35"/>
      <c r="L35"/>
      <c r="M35" s="194"/>
    </row>
    <row r="36" spans="1:13" ht="16.5" thickBot="1" thickTop="1">
      <c r="A36" s="76"/>
      <c r="B36" s="77"/>
      <c r="C36" s="78" t="s">
        <v>169</v>
      </c>
      <c r="D36" s="78"/>
      <c r="E36" s="79"/>
      <c r="F36" s="80"/>
      <c r="G36" s="252">
        <f>SUM(G34+G35)</f>
        <v>74073.38</v>
      </c>
      <c r="H36" s="252">
        <f>SUM(H34+H35)</f>
        <v>75868.23000000001</v>
      </c>
      <c r="K36"/>
      <c r="L36"/>
      <c r="M36" s="194"/>
    </row>
    <row r="37" spans="1:13" ht="15" thickTop="1">
      <c r="A37" s="8"/>
      <c r="B37" s="8"/>
      <c r="C37" s="8"/>
      <c r="D37" s="46"/>
      <c r="E37" s="8"/>
      <c r="F37" s="8"/>
      <c r="G37" s="46"/>
      <c r="H37" s="9"/>
      <c r="K37"/>
      <c r="L37"/>
      <c r="M37" s="194"/>
    </row>
    <row r="38" spans="1:8" ht="14.25">
      <c r="A38" s="8"/>
      <c r="B38" s="8"/>
      <c r="C38" s="8"/>
      <c r="D38" s="46"/>
      <c r="E38" s="8"/>
      <c r="F38" s="8"/>
      <c r="G38" s="46"/>
      <c r="H38" s="9"/>
    </row>
    <row r="39" spans="1:8" ht="14.25">
      <c r="A39" s="8"/>
      <c r="B39" s="8"/>
      <c r="C39" s="8"/>
      <c r="D39" s="46"/>
      <c r="E39" s="8"/>
      <c r="F39" s="8"/>
      <c r="G39" s="46"/>
      <c r="H39" s="46"/>
    </row>
    <row r="40" spans="1:8" ht="14.25">
      <c r="A40" s="47"/>
      <c r="B40" s="8"/>
      <c r="C40" s="8"/>
      <c r="D40" s="46"/>
      <c r="E40" s="8"/>
      <c r="F40" s="8"/>
      <c r="G40" s="48"/>
      <c r="H40" s="8"/>
    </row>
    <row r="41" spans="1:8" ht="14.25">
      <c r="A41" s="8"/>
      <c r="B41" s="8"/>
      <c r="C41" s="8"/>
      <c r="D41" s="8"/>
      <c r="E41" s="8"/>
      <c r="F41" s="8"/>
      <c r="G41" s="9"/>
      <c r="H41" s="46"/>
    </row>
    <row r="42" spans="1:8" ht="14.25">
      <c r="A42" s="47"/>
      <c r="B42" s="8"/>
      <c r="C42" s="8"/>
      <c r="D42" s="8"/>
      <c r="E42" s="8"/>
      <c r="F42" s="8"/>
      <c r="G42" s="179"/>
      <c r="H42" s="46"/>
    </row>
    <row r="43" spans="1:10" ht="14.25">
      <c r="A43" s="8"/>
      <c r="B43" s="8"/>
      <c r="C43" s="8"/>
      <c r="D43" s="46"/>
      <c r="F43" s="180"/>
      <c r="G43" s="181"/>
      <c r="H43" s="46"/>
      <c r="J43" s="40"/>
    </row>
    <row r="44" spans="1:8" ht="14.25">
      <c r="A44" s="8"/>
      <c r="B44" s="8"/>
      <c r="C44" s="8"/>
      <c r="D44" s="46"/>
      <c r="E44" s="8"/>
      <c r="F44" s="8"/>
      <c r="G44" s="181"/>
      <c r="H44" s="8"/>
    </row>
    <row r="45" spans="1:8" ht="14.25">
      <c r="A45" s="8"/>
      <c r="B45" s="8"/>
      <c r="C45" s="8"/>
      <c r="D45" s="46"/>
      <c r="E45" s="8"/>
      <c r="F45" s="8"/>
      <c r="G45" s="181"/>
      <c r="H45" s="8"/>
    </row>
    <row r="46" spans="1:10" ht="14.25">
      <c r="A46" s="8"/>
      <c r="B46" s="8"/>
      <c r="C46" s="8"/>
      <c r="D46" s="46"/>
      <c r="E46" s="8"/>
      <c r="F46" s="8"/>
      <c r="G46" s="46"/>
      <c r="H46" s="46"/>
      <c r="J46" s="40"/>
    </row>
    <row r="47" spans="1:8" ht="14.25">
      <c r="A47" s="47"/>
      <c r="B47" s="8"/>
      <c r="C47" s="8"/>
      <c r="D47" s="48"/>
      <c r="E47" s="47"/>
      <c r="F47" s="47"/>
      <c r="G47" s="46"/>
      <c r="H47" s="8"/>
    </row>
    <row r="48" spans="1:8" ht="14.25">
      <c r="A48" s="8"/>
      <c r="B48" s="8"/>
      <c r="C48" s="8"/>
      <c r="D48" s="8"/>
      <c r="E48" s="8"/>
      <c r="F48" s="8"/>
      <c r="G48" s="9"/>
      <c r="H48" s="8"/>
    </row>
    <row r="49" spans="1:8" ht="14.25">
      <c r="A49" s="47"/>
      <c r="B49" s="8"/>
      <c r="C49" s="8"/>
      <c r="D49" s="8"/>
      <c r="E49" s="8"/>
      <c r="F49" s="8"/>
      <c r="G49" s="9"/>
      <c r="H49" s="46"/>
    </row>
    <row r="50" spans="1:8" ht="14.25">
      <c r="A50" s="8"/>
      <c r="B50" s="8"/>
      <c r="C50" s="8"/>
      <c r="D50" s="8"/>
      <c r="E50" s="8"/>
      <c r="F50" s="8"/>
      <c r="G50" s="46"/>
      <c r="H50" s="8"/>
    </row>
    <row r="51" spans="1:8" ht="14.25">
      <c r="A51" s="8"/>
      <c r="B51" s="8"/>
      <c r="C51" s="8"/>
      <c r="D51" s="8"/>
      <c r="E51" s="8"/>
      <c r="F51" s="8"/>
      <c r="G51" s="46"/>
      <c r="H51" s="8"/>
    </row>
    <row r="52" spans="1:8" ht="14.25">
      <c r="A52" s="8"/>
      <c r="B52" s="8"/>
      <c r="C52" s="8"/>
      <c r="D52" s="8"/>
      <c r="E52" s="182"/>
      <c r="G52" s="4"/>
      <c r="H52" s="4"/>
    </row>
    <row r="53" spans="1:8" ht="14.25">
      <c r="A53" s="8"/>
      <c r="B53" s="8"/>
      <c r="C53" s="8"/>
      <c r="D53" s="8"/>
      <c r="G53" s="4"/>
      <c r="H53" s="40"/>
    </row>
    <row r="54" spans="1:8" ht="14.25">
      <c r="A54" s="47"/>
      <c r="B54" s="8"/>
      <c r="C54" s="8"/>
      <c r="D54" s="8"/>
      <c r="G54" s="4"/>
      <c r="H54" s="4"/>
    </row>
    <row r="55" spans="1:8" ht="14.25">
      <c r="A55" s="8"/>
      <c r="B55" s="8"/>
      <c r="C55" s="8"/>
      <c r="D55" s="8"/>
      <c r="G55" s="4"/>
      <c r="H55" s="4"/>
    </row>
    <row r="56" spans="1:12" ht="14.25">
      <c r="A56" s="8"/>
      <c r="B56" s="8"/>
      <c r="C56" s="8"/>
      <c r="D56" s="8"/>
      <c r="E56" s="41"/>
      <c r="F56" s="41"/>
      <c r="G56" s="41"/>
      <c r="H56" s="41"/>
      <c r="I56" s="41"/>
      <c r="J56" s="41"/>
      <c r="K56" s="41"/>
      <c r="L56" s="41"/>
    </row>
    <row r="57" spans="1:12" ht="14.25">
      <c r="A57" s="8"/>
      <c r="B57" s="8"/>
      <c r="C57" s="8"/>
      <c r="D57" s="8"/>
      <c r="E57" s="183"/>
      <c r="F57" s="41"/>
      <c r="G57" s="41"/>
      <c r="H57" s="41"/>
      <c r="I57" s="41"/>
      <c r="J57" s="41"/>
      <c r="K57" s="41"/>
      <c r="L57" s="41"/>
    </row>
    <row r="58" spans="1:8" ht="14.25">
      <c r="A58" s="8"/>
      <c r="B58" s="8"/>
      <c r="C58" s="8"/>
      <c r="D58" s="8"/>
      <c r="G58" s="4"/>
      <c r="H58" s="4"/>
    </row>
    <row r="59" spans="1:8" ht="14.25">
      <c r="A59" s="8"/>
      <c r="B59" s="8"/>
      <c r="C59" s="8"/>
      <c r="D59" s="8"/>
      <c r="G59" s="4"/>
      <c r="H59" s="4"/>
    </row>
    <row r="60" spans="1:8" ht="14.25">
      <c r="A60" s="8"/>
      <c r="B60" s="8"/>
      <c r="C60" s="8"/>
      <c r="D60" s="8"/>
      <c r="E60" s="8"/>
      <c r="F60" s="8"/>
      <c r="G60" s="9"/>
      <c r="H60" s="9"/>
    </row>
    <row r="61" spans="1:8" ht="14.25">
      <c r="A61" s="8"/>
      <c r="B61" s="8"/>
      <c r="C61" s="8"/>
      <c r="D61" s="8"/>
      <c r="E61" s="8"/>
      <c r="F61" s="8"/>
      <c r="G61" s="9"/>
      <c r="H61" s="9"/>
    </row>
    <row r="62" spans="1:8" ht="14.25">
      <c r="A62" s="8"/>
      <c r="B62" s="8"/>
      <c r="C62" s="8"/>
      <c r="D62" s="8"/>
      <c r="E62" s="8"/>
      <c r="F62" s="8"/>
      <c r="G62" s="9"/>
      <c r="H62" s="9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9"/>
  <sheetViews>
    <sheetView zoomScale="80" zoomScaleNormal="80" zoomScalePageLayoutView="0" workbookViewId="0" topLeftCell="A128">
      <selection activeCell="K75" sqref="K75"/>
    </sheetView>
  </sheetViews>
  <sheetFormatPr defaultColWidth="11.421875" defaultRowHeight="12.75"/>
  <cols>
    <col min="1" max="1" width="6.7109375" style="94" customWidth="1"/>
    <col min="2" max="2" width="6.57421875" style="94" customWidth="1"/>
    <col min="3" max="3" width="14.8515625" style="94" customWidth="1"/>
    <col min="4" max="4" width="29.8515625" style="94" customWidth="1"/>
    <col min="5" max="5" width="12.140625" style="94" customWidth="1"/>
    <col min="6" max="6" width="18.00390625" style="168" customWidth="1"/>
    <col min="7" max="7" width="14.421875" style="168" customWidth="1"/>
    <col min="8" max="8" width="17.00390625" style="219" customWidth="1"/>
    <col min="9" max="9" width="14.421875" style="225" customWidth="1"/>
    <col min="10" max="10" width="2.8515625" style="94" customWidth="1"/>
    <col min="11" max="11" width="57.8515625" style="208" bestFit="1" customWidth="1"/>
    <col min="12" max="13" width="10.421875" style="88" customWidth="1"/>
    <col min="14" max="14" width="16.57421875" style="88" customWidth="1"/>
    <col min="15" max="15" width="10.421875" style="88" customWidth="1"/>
    <col min="16" max="16384" width="11.421875" style="88" customWidth="1"/>
  </cols>
  <sheetData>
    <row r="1" spans="1:10" ht="30" customHeight="1" hidden="1">
      <c r="A1" s="84" t="s">
        <v>0</v>
      </c>
      <c r="B1" s="85"/>
      <c r="C1" s="85"/>
      <c r="D1" s="85"/>
      <c r="E1" s="85"/>
      <c r="F1" s="86"/>
      <c r="G1" s="85"/>
      <c r="H1" s="212"/>
      <c r="I1" s="220"/>
      <c r="J1" s="87"/>
    </row>
    <row r="2" spans="1:10" ht="30" customHeight="1">
      <c r="A2" s="89" t="s">
        <v>241</v>
      </c>
      <c r="B2" s="90"/>
      <c r="C2" s="90"/>
      <c r="D2" s="90"/>
      <c r="E2" s="90"/>
      <c r="F2" s="91"/>
      <c r="G2" s="90"/>
      <c r="H2" s="213"/>
      <c r="I2" s="221"/>
      <c r="J2" s="87"/>
    </row>
    <row r="3" spans="1:9" ht="9" customHeight="1">
      <c r="A3" s="92"/>
      <c r="B3" s="92"/>
      <c r="C3" s="92"/>
      <c r="D3" s="92"/>
      <c r="E3" s="92"/>
      <c r="F3" s="93"/>
      <c r="G3" s="93"/>
      <c r="H3" s="214"/>
      <c r="I3" s="222"/>
    </row>
    <row r="4" spans="1:10" ht="27" customHeight="1">
      <c r="A4" s="95" t="s">
        <v>25</v>
      </c>
      <c r="B4" s="96"/>
      <c r="C4" s="97"/>
      <c r="D4" s="97"/>
      <c r="E4" s="97"/>
      <c r="F4" s="98"/>
      <c r="G4" s="97"/>
      <c r="H4" s="215"/>
      <c r="I4" s="223"/>
      <c r="J4" s="87"/>
    </row>
    <row r="5" spans="1:10" ht="14.25" customHeight="1">
      <c r="A5" s="99" t="s">
        <v>26</v>
      </c>
      <c r="B5" s="100"/>
      <c r="C5" s="100"/>
      <c r="D5" s="100"/>
      <c r="E5" s="100"/>
      <c r="F5" s="101"/>
      <c r="G5" s="102"/>
      <c r="H5" s="216" t="s">
        <v>2</v>
      </c>
      <c r="I5" s="191">
        <f>Bilanz!H5</f>
        <v>41455</v>
      </c>
      <c r="J5" s="87"/>
    </row>
    <row r="6" spans="1:9" ht="9" customHeight="1">
      <c r="A6" s="103"/>
      <c r="B6" s="103"/>
      <c r="C6" s="104"/>
      <c r="D6" s="104"/>
      <c r="E6" s="104"/>
      <c r="F6" s="105"/>
      <c r="G6" s="105"/>
      <c r="H6" s="217"/>
      <c r="I6" s="224"/>
    </row>
    <row r="7" spans="1:11" ht="30" customHeight="1">
      <c r="A7" s="106" t="s">
        <v>27</v>
      </c>
      <c r="B7" s="107" t="s">
        <v>28</v>
      </c>
      <c r="C7" s="108" t="s">
        <v>5</v>
      </c>
      <c r="D7" s="109"/>
      <c r="E7" s="109" t="s">
        <v>29</v>
      </c>
      <c r="F7" s="248" t="s">
        <v>234</v>
      </c>
      <c r="G7" s="249" t="s">
        <v>235</v>
      </c>
      <c r="H7" s="248" t="s">
        <v>239</v>
      </c>
      <c r="I7" s="249" t="s">
        <v>240</v>
      </c>
      <c r="K7" s="209"/>
    </row>
    <row r="8" spans="1:9" ht="15" customHeight="1">
      <c r="A8" s="110"/>
      <c r="B8" s="111"/>
      <c r="C8" s="112" t="s">
        <v>30</v>
      </c>
      <c r="D8" s="113"/>
      <c r="E8" s="114"/>
      <c r="F8" s="228"/>
      <c r="G8" s="235"/>
      <c r="H8" s="228"/>
      <c r="I8" s="235"/>
    </row>
    <row r="9" spans="1:9" ht="14.25" hidden="1">
      <c r="A9" s="115">
        <v>3110</v>
      </c>
      <c r="B9" s="116"/>
      <c r="C9" s="117" t="s">
        <v>31</v>
      </c>
      <c r="D9" s="113"/>
      <c r="E9" s="114"/>
      <c r="F9" s="218">
        <v>0</v>
      </c>
      <c r="G9" s="236">
        <v>0</v>
      </c>
      <c r="H9" s="218">
        <v>0</v>
      </c>
      <c r="I9" s="236">
        <v>0</v>
      </c>
    </row>
    <row r="10" spans="1:9" ht="14.25">
      <c r="A10" s="115">
        <v>3111</v>
      </c>
      <c r="B10" s="116"/>
      <c r="C10" s="117" t="s">
        <v>32</v>
      </c>
      <c r="D10" s="113"/>
      <c r="E10" s="114"/>
      <c r="F10" s="218">
        <v>170</v>
      </c>
      <c r="G10" s="236">
        <v>200</v>
      </c>
      <c r="H10" s="218">
        <v>120</v>
      </c>
      <c r="I10" s="236">
        <v>200</v>
      </c>
    </row>
    <row r="11" spans="1:9" ht="14.25" hidden="1">
      <c r="A11" s="115">
        <v>3112</v>
      </c>
      <c r="B11" s="116"/>
      <c r="C11" s="117" t="s">
        <v>33</v>
      </c>
      <c r="D11" s="113"/>
      <c r="E11" s="114"/>
      <c r="F11" s="218">
        <v>0</v>
      </c>
      <c r="G11" s="236">
        <v>0</v>
      </c>
      <c r="H11" s="218">
        <v>0</v>
      </c>
      <c r="I11" s="236">
        <v>0</v>
      </c>
    </row>
    <row r="12" spans="1:9" ht="14.25" hidden="1">
      <c r="A12" s="115">
        <v>3113</v>
      </c>
      <c r="B12" s="116"/>
      <c r="C12" s="117" t="s">
        <v>34</v>
      </c>
      <c r="D12" s="113"/>
      <c r="E12" s="114"/>
      <c r="F12" s="218">
        <v>0</v>
      </c>
      <c r="G12" s="236">
        <v>0</v>
      </c>
      <c r="H12" s="218">
        <v>0</v>
      </c>
      <c r="I12" s="236">
        <v>0</v>
      </c>
    </row>
    <row r="13" spans="1:9" ht="14.25" hidden="1">
      <c r="A13" s="115">
        <v>3114</v>
      </c>
      <c r="B13" s="116"/>
      <c r="C13" s="117" t="s">
        <v>35</v>
      </c>
      <c r="D13" s="113"/>
      <c r="E13" s="114"/>
      <c r="F13" s="218">
        <v>0</v>
      </c>
      <c r="G13" s="236">
        <v>0</v>
      </c>
      <c r="H13" s="218">
        <v>0</v>
      </c>
      <c r="I13" s="236">
        <v>0</v>
      </c>
    </row>
    <row r="14" spans="1:9" ht="14.25" hidden="1">
      <c r="A14" s="115">
        <v>3115</v>
      </c>
      <c r="B14" s="116"/>
      <c r="C14" s="117" t="s">
        <v>36</v>
      </c>
      <c r="D14" s="113"/>
      <c r="E14" s="114"/>
      <c r="F14" s="218">
        <v>0</v>
      </c>
      <c r="G14" s="236">
        <v>0</v>
      </c>
      <c r="H14" s="218">
        <v>0</v>
      </c>
      <c r="I14" s="236">
        <v>0</v>
      </c>
    </row>
    <row r="15" spans="1:9" ht="14.25">
      <c r="A15" s="115">
        <v>3116</v>
      </c>
      <c r="B15" s="116"/>
      <c r="C15" s="117" t="s">
        <v>37</v>
      </c>
      <c r="D15" s="113"/>
      <c r="E15" s="114"/>
      <c r="F15" s="218">
        <v>482.69</v>
      </c>
      <c r="G15" s="236">
        <v>600</v>
      </c>
      <c r="H15" s="218">
        <v>358.4</v>
      </c>
      <c r="I15" s="236">
        <v>400</v>
      </c>
    </row>
    <row r="16" spans="1:11" ht="14.25">
      <c r="A16" s="115">
        <v>4910</v>
      </c>
      <c r="B16" s="116"/>
      <c r="C16" s="117" t="s">
        <v>227</v>
      </c>
      <c r="D16" s="113"/>
      <c r="E16" s="114"/>
      <c r="F16" s="218">
        <v>12020.15</v>
      </c>
      <c r="G16" s="236">
        <v>12500</v>
      </c>
      <c r="H16" s="218">
        <v>11657.45</v>
      </c>
      <c r="I16" s="236">
        <v>12500</v>
      </c>
      <c r="K16" s="210"/>
    </row>
    <row r="17" spans="1:14" ht="14.25">
      <c r="A17" s="115">
        <v>4912</v>
      </c>
      <c r="B17" s="116"/>
      <c r="C17" s="117" t="s">
        <v>167</v>
      </c>
      <c r="D17" s="113"/>
      <c r="E17" s="114"/>
      <c r="F17" s="218">
        <v>1026</v>
      </c>
      <c r="G17" s="236">
        <v>1200</v>
      </c>
      <c r="H17" s="218">
        <v>988.8</v>
      </c>
      <c r="I17" s="236">
        <v>1200</v>
      </c>
      <c r="K17" s="210"/>
      <c r="N17" s="172"/>
    </row>
    <row r="18" spans="1:14" ht="14.25">
      <c r="A18" s="115"/>
      <c r="B18" s="116">
        <v>5110</v>
      </c>
      <c r="C18" s="117" t="s">
        <v>38</v>
      </c>
      <c r="D18" s="113"/>
      <c r="E18" s="114"/>
      <c r="F18" s="218">
        <v>-3740</v>
      </c>
      <c r="G18" s="236">
        <v>-3500</v>
      </c>
      <c r="H18" s="218">
        <v>-2770</v>
      </c>
      <c r="I18" s="236">
        <v>-2800</v>
      </c>
      <c r="K18" s="210"/>
      <c r="N18" s="172"/>
    </row>
    <row r="19" spans="1:14" ht="14.25" hidden="1">
      <c r="A19" s="115"/>
      <c r="B19" s="116">
        <v>5111</v>
      </c>
      <c r="C19" s="117" t="s">
        <v>39</v>
      </c>
      <c r="D19" s="113"/>
      <c r="E19" s="114"/>
      <c r="F19" s="218">
        <v>0</v>
      </c>
      <c r="G19" s="236">
        <v>0</v>
      </c>
      <c r="H19" s="218">
        <v>0</v>
      </c>
      <c r="I19" s="236">
        <v>0</v>
      </c>
      <c r="N19" s="172"/>
    </row>
    <row r="20" spans="1:14" ht="14.25">
      <c r="A20" s="115"/>
      <c r="B20" s="116">
        <v>6110</v>
      </c>
      <c r="C20" s="117" t="s">
        <v>40</v>
      </c>
      <c r="D20" s="113"/>
      <c r="E20" s="114"/>
      <c r="F20" s="218">
        <v>-12780</v>
      </c>
      <c r="G20" s="236">
        <v>-12200</v>
      </c>
      <c r="H20" s="218">
        <v>-12300</v>
      </c>
      <c r="I20" s="236">
        <v>-12000</v>
      </c>
      <c r="N20" s="172"/>
    </row>
    <row r="21" spans="1:14" ht="14.25">
      <c r="A21" s="118"/>
      <c r="B21" s="119"/>
      <c r="C21" s="129" t="s">
        <v>41</v>
      </c>
      <c r="D21" s="250"/>
      <c r="E21" s="120"/>
      <c r="F21" s="230">
        <f>SUM(F9:F20)</f>
        <v>-2821.16</v>
      </c>
      <c r="G21" s="257">
        <f>SUM(G9:G20)</f>
        <v>-1200</v>
      </c>
      <c r="H21" s="230">
        <f>SUM(H9:H20)</f>
        <v>-1945.3500000000004</v>
      </c>
      <c r="I21" s="257">
        <f>SUM(I9:I20)</f>
        <v>-500</v>
      </c>
      <c r="N21" s="172"/>
    </row>
    <row r="22" spans="1:14" ht="14.25">
      <c r="A22" s="121">
        <v>3120</v>
      </c>
      <c r="B22" s="116"/>
      <c r="C22" s="117" t="s">
        <v>228</v>
      </c>
      <c r="D22" s="122"/>
      <c r="E22" s="122"/>
      <c r="F22" s="229">
        <v>1820</v>
      </c>
      <c r="G22" s="239">
        <v>2000</v>
      </c>
      <c r="H22" s="229">
        <v>1790</v>
      </c>
      <c r="I22" s="239">
        <v>2000</v>
      </c>
      <c r="N22" s="172"/>
    </row>
    <row r="23" spans="1:14" ht="14.25">
      <c r="A23" s="121">
        <v>3121</v>
      </c>
      <c r="B23" s="123"/>
      <c r="C23" s="117" t="s">
        <v>32</v>
      </c>
      <c r="D23" s="124"/>
      <c r="E23" s="124"/>
      <c r="F23" s="218">
        <v>0</v>
      </c>
      <c r="G23" s="236">
        <v>0</v>
      </c>
      <c r="H23" s="218">
        <v>0</v>
      </c>
      <c r="I23" s="236">
        <v>0</v>
      </c>
      <c r="N23" s="172"/>
    </row>
    <row r="24" spans="1:14" ht="14.25">
      <c r="A24" s="121">
        <v>3122</v>
      </c>
      <c r="B24" s="123"/>
      <c r="C24" s="117" t="s">
        <v>33</v>
      </c>
      <c r="D24" s="124"/>
      <c r="E24" s="125"/>
      <c r="F24" s="218">
        <v>14.4</v>
      </c>
      <c r="G24" s="236">
        <v>20</v>
      </c>
      <c r="H24" s="218">
        <v>0</v>
      </c>
      <c r="I24" s="236">
        <v>0</v>
      </c>
      <c r="M24" s="172"/>
      <c r="N24" s="172"/>
    </row>
    <row r="25" spans="1:14" ht="14.25">
      <c r="A25" s="121">
        <v>3123</v>
      </c>
      <c r="B25" s="123"/>
      <c r="C25" s="117" t="s">
        <v>34</v>
      </c>
      <c r="D25" s="124"/>
      <c r="E25" s="126"/>
      <c r="F25" s="218">
        <v>0</v>
      </c>
      <c r="G25" s="236">
        <v>20</v>
      </c>
      <c r="H25" s="218">
        <v>0</v>
      </c>
      <c r="I25" s="236">
        <v>0</v>
      </c>
      <c r="M25" s="172"/>
      <c r="N25" s="172"/>
    </row>
    <row r="26" spans="1:14" ht="14.25" hidden="1">
      <c r="A26" s="121">
        <v>3124</v>
      </c>
      <c r="B26" s="123"/>
      <c r="C26" s="117" t="s">
        <v>42</v>
      </c>
      <c r="D26" s="124"/>
      <c r="E26" s="126"/>
      <c r="F26" s="218">
        <v>0</v>
      </c>
      <c r="G26" s="236">
        <v>0</v>
      </c>
      <c r="H26" s="218">
        <v>0</v>
      </c>
      <c r="I26" s="236">
        <v>0</v>
      </c>
      <c r="M26" s="172"/>
      <c r="N26" s="172"/>
    </row>
    <row r="27" spans="1:14" ht="14.25">
      <c r="A27" s="121">
        <v>3125</v>
      </c>
      <c r="B27" s="116"/>
      <c r="C27" s="117" t="s">
        <v>36</v>
      </c>
      <c r="D27" s="122"/>
      <c r="E27" s="122"/>
      <c r="F27" s="218">
        <v>1330</v>
      </c>
      <c r="G27" s="236">
        <v>1500</v>
      </c>
      <c r="H27" s="218">
        <v>820</v>
      </c>
      <c r="I27" s="236">
        <v>1000</v>
      </c>
      <c r="M27" s="173"/>
      <c r="N27" s="172"/>
    </row>
    <row r="28" spans="1:14" ht="14.25">
      <c r="A28" s="121">
        <v>3126</v>
      </c>
      <c r="B28" s="123"/>
      <c r="C28" s="117" t="s">
        <v>43</v>
      </c>
      <c r="D28" s="124"/>
      <c r="E28" s="124"/>
      <c r="F28" s="218">
        <v>930</v>
      </c>
      <c r="G28" s="236">
        <v>900</v>
      </c>
      <c r="H28" s="218">
        <v>750</v>
      </c>
      <c r="I28" s="236">
        <v>800</v>
      </c>
      <c r="M28" s="173"/>
      <c r="N28" s="173"/>
    </row>
    <row r="29" spans="1:14" ht="14.25">
      <c r="A29" s="121"/>
      <c r="B29" s="123">
        <v>5120</v>
      </c>
      <c r="C29" s="117" t="s">
        <v>44</v>
      </c>
      <c r="D29" s="124"/>
      <c r="E29" s="124"/>
      <c r="F29" s="218">
        <v>-1824</v>
      </c>
      <c r="G29" s="236">
        <v>-1800</v>
      </c>
      <c r="H29" s="218">
        <v>-1548</v>
      </c>
      <c r="I29" s="236">
        <v>-1800</v>
      </c>
      <c r="M29" s="173"/>
      <c r="N29" s="173"/>
    </row>
    <row r="30" spans="1:13" ht="14.25">
      <c r="A30" s="127"/>
      <c r="B30" s="128"/>
      <c r="C30" s="129" t="s">
        <v>45</v>
      </c>
      <c r="D30" s="130"/>
      <c r="E30" s="130"/>
      <c r="F30" s="230">
        <f>SUM(F22:F29)</f>
        <v>2270.4</v>
      </c>
      <c r="G30" s="257">
        <f>SUM(G22:G29)</f>
        <v>2640</v>
      </c>
      <c r="H30" s="230">
        <f>SUM(H22:H29)</f>
        <v>1812</v>
      </c>
      <c r="I30" s="257">
        <f>SUM(I22:I29)</f>
        <v>2000</v>
      </c>
      <c r="M30" s="173"/>
    </row>
    <row r="31" spans="1:13" ht="14.25">
      <c r="A31" s="121">
        <v>3140</v>
      </c>
      <c r="B31" s="123"/>
      <c r="C31" s="117" t="s">
        <v>46</v>
      </c>
      <c r="D31" s="124"/>
      <c r="E31" s="124"/>
      <c r="F31" s="229">
        <v>850</v>
      </c>
      <c r="G31" s="239">
        <v>1000</v>
      </c>
      <c r="H31" s="229">
        <v>1100</v>
      </c>
      <c r="I31" s="239">
        <v>1200</v>
      </c>
      <c r="M31" s="173"/>
    </row>
    <row r="32" spans="1:13" ht="14.25">
      <c r="A32" s="121">
        <v>3141</v>
      </c>
      <c r="B32" s="123"/>
      <c r="C32" s="117" t="s">
        <v>32</v>
      </c>
      <c r="D32" s="124"/>
      <c r="E32" s="124"/>
      <c r="F32" s="218">
        <v>0</v>
      </c>
      <c r="G32" s="236">
        <v>0</v>
      </c>
      <c r="H32" s="218">
        <v>0</v>
      </c>
      <c r="I32" s="236">
        <v>0</v>
      </c>
      <c r="M32" s="173"/>
    </row>
    <row r="33" spans="1:13" ht="14.25">
      <c r="A33" s="121">
        <v>3142</v>
      </c>
      <c r="B33" s="123"/>
      <c r="C33" s="117" t="s">
        <v>33</v>
      </c>
      <c r="D33" s="124"/>
      <c r="E33" s="124"/>
      <c r="F33" s="218">
        <v>170</v>
      </c>
      <c r="G33" s="236">
        <v>200</v>
      </c>
      <c r="H33" s="218">
        <v>142</v>
      </c>
      <c r="I33" s="236">
        <v>200</v>
      </c>
      <c r="M33" s="173"/>
    </row>
    <row r="34" spans="1:13" ht="14.25">
      <c r="A34" s="121">
        <v>3143</v>
      </c>
      <c r="B34" s="123"/>
      <c r="C34" s="117" t="s">
        <v>34</v>
      </c>
      <c r="D34" s="124"/>
      <c r="E34" s="124"/>
      <c r="F34" s="218">
        <v>0</v>
      </c>
      <c r="G34" s="236">
        <v>10</v>
      </c>
      <c r="H34" s="218">
        <v>0</v>
      </c>
      <c r="I34" s="236">
        <v>10</v>
      </c>
      <c r="M34" s="173"/>
    </row>
    <row r="35" spans="1:13" ht="14.25">
      <c r="A35" s="121">
        <v>3144</v>
      </c>
      <c r="B35" s="123"/>
      <c r="C35" s="117" t="s">
        <v>47</v>
      </c>
      <c r="D35" s="124"/>
      <c r="E35" s="124"/>
      <c r="F35" s="218">
        <v>325</v>
      </c>
      <c r="G35" s="236">
        <v>350</v>
      </c>
      <c r="H35" s="218">
        <v>125.5</v>
      </c>
      <c r="I35" s="236">
        <v>300</v>
      </c>
      <c r="M35" s="173"/>
    </row>
    <row r="36" spans="1:13" ht="14.25">
      <c r="A36" s="121">
        <v>3145</v>
      </c>
      <c r="B36" s="123"/>
      <c r="C36" s="117" t="s">
        <v>36</v>
      </c>
      <c r="D36" s="124"/>
      <c r="E36" s="124"/>
      <c r="F36" s="218">
        <v>1023</v>
      </c>
      <c r="G36" s="236">
        <v>1200</v>
      </c>
      <c r="H36" s="218">
        <v>1023</v>
      </c>
      <c r="I36" s="236">
        <v>1200</v>
      </c>
      <c r="M36" s="173"/>
    </row>
    <row r="37" spans="1:13" ht="14.25">
      <c r="A37" s="121">
        <v>3146</v>
      </c>
      <c r="B37" s="123"/>
      <c r="C37" s="117" t="s">
        <v>37</v>
      </c>
      <c r="D37" s="124"/>
      <c r="E37" s="124"/>
      <c r="F37" s="218">
        <v>1374.18</v>
      </c>
      <c r="G37" s="236">
        <v>1600</v>
      </c>
      <c r="H37" s="218">
        <v>1152</v>
      </c>
      <c r="I37" s="236">
        <v>1200</v>
      </c>
      <c r="M37" s="173"/>
    </row>
    <row r="38" spans="1:13" ht="14.25">
      <c r="A38" s="121"/>
      <c r="B38" s="123">
        <v>5140</v>
      </c>
      <c r="C38" s="117" t="s">
        <v>44</v>
      </c>
      <c r="D38" s="124"/>
      <c r="E38" s="124"/>
      <c r="F38" s="218">
        <v>-3741</v>
      </c>
      <c r="G38" s="236">
        <v>-3800</v>
      </c>
      <c r="H38" s="218">
        <v>-3926</v>
      </c>
      <c r="I38" s="236">
        <v>-3900</v>
      </c>
      <c r="M38" s="173"/>
    </row>
    <row r="39" spans="1:13" ht="14.25">
      <c r="A39" s="127"/>
      <c r="B39" s="128"/>
      <c r="C39" s="129" t="s">
        <v>48</v>
      </c>
      <c r="D39" s="130"/>
      <c r="E39" s="130"/>
      <c r="F39" s="230">
        <f>SUM(F31:F38)</f>
        <v>1.180000000000291</v>
      </c>
      <c r="G39" s="257">
        <f>SUM(G31:G38)</f>
        <v>560</v>
      </c>
      <c r="H39" s="230">
        <f>SUM(H31:H38)</f>
        <v>-383.5</v>
      </c>
      <c r="I39" s="257">
        <f>SUM(I31:I38)</f>
        <v>210</v>
      </c>
      <c r="M39" s="173"/>
    </row>
    <row r="40" spans="1:13" ht="14.25">
      <c r="A40" s="121">
        <v>3150</v>
      </c>
      <c r="B40" s="124"/>
      <c r="C40" s="117" t="s">
        <v>49</v>
      </c>
      <c r="D40" s="124"/>
      <c r="E40" s="124"/>
      <c r="F40" s="229">
        <v>715</v>
      </c>
      <c r="G40" s="239">
        <v>1000</v>
      </c>
      <c r="H40" s="229">
        <v>365</v>
      </c>
      <c r="I40" s="239">
        <v>500</v>
      </c>
      <c r="M40" s="173"/>
    </row>
    <row r="41" spans="1:13" ht="14.25">
      <c r="A41" s="127"/>
      <c r="B41" s="128"/>
      <c r="C41" s="129" t="s">
        <v>50</v>
      </c>
      <c r="D41" s="130"/>
      <c r="E41" s="130"/>
      <c r="F41" s="230">
        <f>F40</f>
        <v>715</v>
      </c>
      <c r="G41" s="257">
        <f>G40</f>
        <v>1000</v>
      </c>
      <c r="H41" s="230">
        <f>H40</f>
        <v>365</v>
      </c>
      <c r="I41" s="257">
        <f>I40</f>
        <v>500</v>
      </c>
      <c r="M41" s="173"/>
    </row>
    <row r="42" spans="1:13" ht="14.25">
      <c r="A42" s="121"/>
      <c r="B42" s="123">
        <v>6040</v>
      </c>
      <c r="C42" s="117" t="s">
        <v>51</v>
      </c>
      <c r="D42" s="124"/>
      <c r="E42" s="124"/>
      <c r="F42" s="229">
        <v>-238</v>
      </c>
      <c r="G42" s="239">
        <v>-250</v>
      </c>
      <c r="H42" s="229">
        <v>-222</v>
      </c>
      <c r="I42" s="239">
        <v>-250</v>
      </c>
      <c r="M42" s="173"/>
    </row>
    <row r="43" spans="1:13" ht="14.25">
      <c r="A43" s="127"/>
      <c r="B43" s="128"/>
      <c r="C43" s="129" t="s">
        <v>52</v>
      </c>
      <c r="D43" s="130"/>
      <c r="E43" s="130"/>
      <c r="F43" s="226">
        <f>F42</f>
        <v>-238</v>
      </c>
      <c r="G43" s="237">
        <f>G42</f>
        <v>-250</v>
      </c>
      <c r="H43" s="226">
        <f>H42</f>
        <v>-222</v>
      </c>
      <c r="I43" s="237">
        <f>I42</f>
        <v>-250</v>
      </c>
      <c r="M43" s="173"/>
    </row>
    <row r="44" spans="1:13" ht="21" customHeight="1">
      <c r="A44" s="131"/>
      <c r="B44" s="132"/>
      <c r="C44" s="133" t="s">
        <v>53</v>
      </c>
      <c r="D44" s="134"/>
      <c r="E44" s="134"/>
      <c r="F44" s="227">
        <f>SUM(F43+F41+F39+F30+F21)</f>
        <v>-72.57999999999947</v>
      </c>
      <c r="G44" s="238">
        <f>SUM(G43+G41+G39+G30+G21)</f>
        <v>2750</v>
      </c>
      <c r="H44" s="227">
        <f>SUM(H43+H41+H39+H30+H21)</f>
        <v>-373.85000000000036</v>
      </c>
      <c r="I44" s="238">
        <f>SUM(I43+I41+I39+I30+I21)</f>
        <v>1960</v>
      </c>
      <c r="M44" s="173"/>
    </row>
    <row r="45" spans="1:13" ht="21" customHeight="1">
      <c r="A45" s="121"/>
      <c r="B45" s="123"/>
      <c r="C45" s="135" t="s">
        <v>54</v>
      </c>
      <c r="D45" s="124"/>
      <c r="E45" s="124"/>
      <c r="F45" s="229"/>
      <c r="G45" s="239"/>
      <c r="H45" s="229"/>
      <c r="I45" s="239"/>
      <c r="M45" s="173"/>
    </row>
    <row r="46" spans="1:9" ht="14.25">
      <c r="A46" s="121">
        <v>3130</v>
      </c>
      <c r="B46" s="123"/>
      <c r="C46" s="117" t="s">
        <v>55</v>
      </c>
      <c r="D46" s="124"/>
      <c r="E46" s="124"/>
      <c r="F46" s="218">
        <v>0</v>
      </c>
      <c r="G46" s="236">
        <v>0</v>
      </c>
      <c r="H46" s="218">
        <v>30</v>
      </c>
      <c r="I46" s="236">
        <v>50</v>
      </c>
    </row>
    <row r="47" spans="1:13" ht="14.25">
      <c r="A47" s="121">
        <v>3131</v>
      </c>
      <c r="B47" s="123"/>
      <c r="C47" s="117" t="s">
        <v>32</v>
      </c>
      <c r="D47" s="124"/>
      <c r="E47" s="124"/>
      <c r="F47" s="218">
        <v>0</v>
      </c>
      <c r="G47" s="236">
        <v>0</v>
      </c>
      <c r="H47" s="218">
        <v>0</v>
      </c>
      <c r="I47" s="236">
        <v>0</v>
      </c>
      <c r="M47" s="173"/>
    </row>
    <row r="48" spans="1:13" ht="14.25">
      <c r="A48" s="121">
        <v>3132</v>
      </c>
      <c r="B48" s="123"/>
      <c r="C48" s="117" t="s">
        <v>33</v>
      </c>
      <c r="D48" s="124"/>
      <c r="E48" s="124"/>
      <c r="F48" s="218">
        <v>0</v>
      </c>
      <c r="G48" s="236">
        <v>50</v>
      </c>
      <c r="H48" s="218">
        <v>18</v>
      </c>
      <c r="I48" s="236">
        <v>50</v>
      </c>
      <c r="M48" s="173"/>
    </row>
    <row r="49" spans="1:13" ht="14.25">
      <c r="A49" s="121">
        <v>3133</v>
      </c>
      <c r="B49" s="123"/>
      <c r="C49" s="117" t="s">
        <v>34</v>
      </c>
      <c r="D49" s="124"/>
      <c r="E49" s="124"/>
      <c r="F49" s="218">
        <v>0</v>
      </c>
      <c r="G49" s="236">
        <v>50</v>
      </c>
      <c r="H49" s="218">
        <v>20</v>
      </c>
      <c r="I49" s="236">
        <v>50</v>
      </c>
      <c r="M49" s="173"/>
    </row>
    <row r="50" spans="1:13" ht="14.25">
      <c r="A50" s="121">
        <v>3134</v>
      </c>
      <c r="B50" s="123"/>
      <c r="C50" s="117" t="s">
        <v>47</v>
      </c>
      <c r="D50" s="124"/>
      <c r="E50" s="124"/>
      <c r="F50" s="218">
        <v>0</v>
      </c>
      <c r="G50" s="236">
        <v>0</v>
      </c>
      <c r="H50" s="218">
        <v>60</v>
      </c>
      <c r="I50" s="236">
        <v>100</v>
      </c>
      <c r="M50" s="173"/>
    </row>
    <row r="51" spans="1:13" ht="14.25">
      <c r="A51" s="121">
        <v>3135</v>
      </c>
      <c r="B51" s="123"/>
      <c r="C51" s="117" t="s">
        <v>36</v>
      </c>
      <c r="D51" s="124"/>
      <c r="E51" s="124"/>
      <c r="F51" s="218">
        <v>0</v>
      </c>
      <c r="G51" s="236">
        <v>0</v>
      </c>
      <c r="H51" s="218">
        <v>142.5</v>
      </c>
      <c r="I51" s="236">
        <v>200</v>
      </c>
      <c r="M51" s="173"/>
    </row>
    <row r="52" spans="1:9" ht="14.25">
      <c r="A52" s="121">
        <v>3136</v>
      </c>
      <c r="B52" s="123"/>
      <c r="C52" s="117" t="s">
        <v>56</v>
      </c>
      <c r="D52" s="124"/>
      <c r="E52" s="124"/>
      <c r="F52" s="218">
        <v>0</v>
      </c>
      <c r="G52" s="236">
        <v>250</v>
      </c>
      <c r="H52" s="218">
        <v>118.95</v>
      </c>
      <c r="I52" s="236">
        <v>150</v>
      </c>
    </row>
    <row r="53" spans="1:13" ht="14.25">
      <c r="A53" s="121"/>
      <c r="B53" s="123">
        <v>5130</v>
      </c>
      <c r="C53" s="117" t="s">
        <v>57</v>
      </c>
      <c r="D53" s="124"/>
      <c r="E53" s="124"/>
      <c r="F53" s="218">
        <v>-1450</v>
      </c>
      <c r="G53" s="236">
        <v>-1400</v>
      </c>
      <c r="H53" s="218">
        <v>-1500</v>
      </c>
      <c r="I53" s="236">
        <v>-1500</v>
      </c>
      <c r="M53" s="173"/>
    </row>
    <row r="54" spans="1:14" ht="14.25">
      <c r="A54" s="127"/>
      <c r="B54" s="128"/>
      <c r="C54" s="129" t="s">
        <v>58</v>
      </c>
      <c r="D54" s="130"/>
      <c r="E54" s="130"/>
      <c r="F54" s="230">
        <f>SUM(F46:F53)</f>
        <v>-1450</v>
      </c>
      <c r="G54" s="257">
        <f>SUM(G46:G53)</f>
        <v>-1050</v>
      </c>
      <c r="H54" s="230">
        <f>SUM(H46:H53)</f>
        <v>-1110.55</v>
      </c>
      <c r="I54" s="257">
        <f>SUM(I46:I53)</f>
        <v>-900</v>
      </c>
      <c r="M54" s="173"/>
      <c r="N54" s="171"/>
    </row>
    <row r="55" spans="1:14" ht="14.25">
      <c r="A55" s="121">
        <v>3160</v>
      </c>
      <c r="B55" s="123"/>
      <c r="C55" s="117" t="s">
        <v>231</v>
      </c>
      <c r="D55" s="124"/>
      <c r="E55" s="124"/>
      <c r="F55" s="229">
        <v>1500</v>
      </c>
      <c r="G55" s="239">
        <v>1500</v>
      </c>
      <c r="H55" s="229">
        <v>1500</v>
      </c>
      <c r="I55" s="239">
        <v>1500</v>
      </c>
      <c r="M55" s="173"/>
      <c r="N55" s="171"/>
    </row>
    <row r="56" spans="1:14" ht="14.25">
      <c r="A56" s="121">
        <v>3161</v>
      </c>
      <c r="B56" s="123"/>
      <c r="C56" s="117" t="s">
        <v>32</v>
      </c>
      <c r="D56" s="124"/>
      <c r="E56" s="124"/>
      <c r="F56" s="218">
        <v>0</v>
      </c>
      <c r="G56" s="236">
        <v>0</v>
      </c>
      <c r="H56" s="218">
        <v>0</v>
      </c>
      <c r="I56" s="236">
        <v>100</v>
      </c>
      <c r="M56" s="174"/>
      <c r="N56" s="171"/>
    </row>
    <row r="57" spans="1:14" ht="14.25">
      <c r="A57" s="121">
        <v>3162</v>
      </c>
      <c r="B57" s="123"/>
      <c r="C57" s="117" t="s">
        <v>33</v>
      </c>
      <c r="D57" s="124"/>
      <c r="E57" s="124"/>
      <c r="F57" s="218">
        <v>505</v>
      </c>
      <c r="G57" s="236">
        <v>500</v>
      </c>
      <c r="H57" s="218">
        <v>406</v>
      </c>
      <c r="I57" s="236">
        <v>700</v>
      </c>
      <c r="M57" s="173"/>
      <c r="N57" s="171"/>
    </row>
    <row r="58" spans="1:14" ht="14.25">
      <c r="A58" s="121">
        <v>3163</v>
      </c>
      <c r="B58" s="123"/>
      <c r="C58" s="117" t="s">
        <v>34</v>
      </c>
      <c r="D58" s="124"/>
      <c r="E58" s="124"/>
      <c r="F58" s="218">
        <v>0</v>
      </c>
      <c r="G58" s="236">
        <v>20</v>
      </c>
      <c r="H58" s="218">
        <v>0</v>
      </c>
      <c r="I58" s="236">
        <v>50</v>
      </c>
      <c r="M58" s="174"/>
      <c r="N58" s="171"/>
    </row>
    <row r="59" spans="1:14" ht="14.25">
      <c r="A59" s="121">
        <v>3164</v>
      </c>
      <c r="B59" s="123"/>
      <c r="C59" s="117" t="s">
        <v>42</v>
      </c>
      <c r="D59" s="124"/>
      <c r="E59" s="124"/>
      <c r="F59" s="218">
        <v>20</v>
      </c>
      <c r="G59" s="236">
        <v>20</v>
      </c>
      <c r="H59" s="218">
        <v>60</v>
      </c>
      <c r="I59" s="236">
        <v>100</v>
      </c>
      <c r="M59" s="173"/>
      <c r="N59" s="171"/>
    </row>
    <row r="60" spans="1:14" ht="14.25">
      <c r="A60" s="121">
        <v>3165</v>
      </c>
      <c r="B60" s="123"/>
      <c r="C60" s="117" t="s">
        <v>36</v>
      </c>
      <c r="D60" s="124"/>
      <c r="E60" s="124"/>
      <c r="F60" s="218">
        <v>2910.3</v>
      </c>
      <c r="G60" s="236">
        <v>3500</v>
      </c>
      <c r="H60" s="218">
        <v>2772.5</v>
      </c>
      <c r="I60" s="236">
        <v>4000</v>
      </c>
      <c r="M60" s="174"/>
      <c r="N60" s="171"/>
    </row>
    <row r="61" spans="1:14" ht="14.25">
      <c r="A61" s="121">
        <v>3166</v>
      </c>
      <c r="B61" s="123"/>
      <c r="C61" s="117" t="s">
        <v>59</v>
      </c>
      <c r="D61" s="124"/>
      <c r="E61" s="124"/>
      <c r="F61" s="218">
        <v>188.96</v>
      </c>
      <c r="G61" s="236">
        <v>250</v>
      </c>
      <c r="H61" s="218">
        <v>153.6</v>
      </c>
      <c r="I61" s="236">
        <v>200</v>
      </c>
      <c r="M61" s="174"/>
      <c r="N61" s="172"/>
    </row>
    <row r="62" spans="1:14" ht="14.25">
      <c r="A62" s="121"/>
      <c r="B62" s="123">
        <v>5160</v>
      </c>
      <c r="C62" s="117" t="s">
        <v>60</v>
      </c>
      <c r="D62" s="124"/>
      <c r="E62" s="124"/>
      <c r="F62" s="218">
        <v>-670</v>
      </c>
      <c r="G62" s="236">
        <v>-700</v>
      </c>
      <c r="H62" s="218">
        <v>-745</v>
      </c>
      <c r="I62" s="236">
        <v>-800</v>
      </c>
      <c r="M62" s="174"/>
      <c r="N62" s="172"/>
    </row>
    <row r="63" spans="1:14" ht="14.25">
      <c r="A63" s="127"/>
      <c r="B63" s="128"/>
      <c r="C63" s="129" t="s">
        <v>61</v>
      </c>
      <c r="D63" s="130"/>
      <c r="E63" s="130"/>
      <c r="F63" s="230">
        <f>SUM(F55:F62)</f>
        <v>4454.26</v>
      </c>
      <c r="G63" s="257">
        <f>SUM(G55:G62)</f>
        <v>5090</v>
      </c>
      <c r="H63" s="230">
        <f>SUM(H55:H62)</f>
        <v>4147.1</v>
      </c>
      <c r="I63" s="257">
        <f>SUM(I55:I62)</f>
        <v>5850</v>
      </c>
      <c r="N63" s="172"/>
    </row>
    <row r="64" spans="1:14" ht="14.25">
      <c r="A64" s="121">
        <v>3210</v>
      </c>
      <c r="B64" s="123"/>
      <c r="C64" s="117" t="s">
        <v>62</v>
      </c>
      <c r="D64" s="124"/>
      <c r="E64" s="124"/>
      <c r="F64" s="229">
        <v>17635</v>
      </c>
      <c r="G64" s="239">
        <v>20000</v>
      </c>
      <c r="H64" s="229">
        <v>15705</v>
      </c>
      <c r="I64" s="239">
        <v>16500</v>
      </c>
      <c r="N64" s="172"/>
    </row>
    <row r="65" spans="1:14" ht="14.25">
      <c r="A65" s="121">
        <v>3211</v>
      </c>
      <c r="B65" s="123"/>
      <c r="C65" s="117" t="s">
        <v>32</v>
      </c>
      <c r="D65" s="124"/>
      <c r="E65" s="124"/>
      <c r="F65" s="218">
        <v>0</v>
      </c>
      <c r="G65" s="236">
        <v>0</v>
      </c>
      <c r="H65" s="218">
        <v>0</v>
      </c>
      <c r="I65" s="236">
        <v>0</v>
      </c>
      <c r="N65" s="172"/>
    </row>
    <row r="66" spans="1:14" ht="14.25">
      <c r="A66" s="121">
        <v>3212</v>
      </c>
      <c r="B66" s="123"/>
      <c r="C66" s="117" t="s">
        <v>33</v>
      </c>
      <c r="D66" s="124"/>
      <c r="E66" s="124"/>
      <c r="F66" s="218">
        <v>1584</v>
      </c>
      <c r="G66" s="236">
        <v>2000</v>
      </c>
      <c r="H66" s="218">
        <v>1320</v>
      </c>
      <c r="I66" s="236">
        <v>1500</v>
      </c>
      <c r="N66" s="172"/>
    </row>
    <row r="67" spans="1:14" ht="14.25">
      <c r="A67" s="121">
        <v>3213</v>
      </c>
      <c r="B67" s="123"/>
      <c r="C67" s="117" t="s">
        <v>182</v>
      </c>
      <c r="D67" s="124"/>
      <c r="E67" s="124"/>
      <c r="F67" s="218">
        <v>2640</v>
      </c>
      <c r="G67" s="236">
        <v>2800</v>
      </c>
      <c r="H67" s="218">
        <v>2362.5</v>
      </c>
      <c r="I67" s="236">
        <v>2300</v>
      </c>
      <c r="N67" s="172"/>
    </row>
    <row r="68" spans="1:14" ht="14.25">
      <c r="A68" s="121">
        <v>3214</v>
      </c>
      <c r="B68" s="123"/>
      <c r="C68" s="117" t="s">
        <v>183</v>
      </c>
      <c r="D68" s="124"/>
      <c r="E68" s="124"/>
      <c r="F68" s="218">
        <v>950</v>
      </c>
      <c r="G68" s="236">
        <v>1000</v>
      </c>
      <c r="H68" s="218">
        <v>810</v>
      </c>
      <c r="I68" s="236">
        <v>1000</v>
      </c>
      <c r="N68" s="172"/>
    </row>
    <row r="69" spans="1:14" ht="14.25" hidden="1">
      <c r="A69" s="121">
        <v>3215</v>
      </c>
      <c r="B69" s="123"/>
      <c r="C69" s="117" t="s">
        <v>184</v>
      </c>
      <c r="D69" s="124"/>
      <c r="E69" s="124"/>
      <c r="F69" s="218">
        <v>300</v>
      </c>
      <c r="G69" s="236">
        <v>0</v>
      </c>
      <c r="H69" s="218">
        <v>0</v>
      </c>
      <c r="I69" s="236">
        <v>0</v>
      </c>
      <c r="N69" s="46"/>
    </row>
    <row r="70" spans="1:9" ht="14.25" hidden="1">
      <c r="A70" s="121">
        <v>3216</v>
      </c>
      <c r="B70" s="123"/>
      <c r="C70" s="117" t="s">
        <v>185</v>
      </c>
      <c r="D70" s="124"/>
      <c r="E70" s="124"/>
      <c r="F70" s="218">
        <v>525</v>
      </c>
      <c r="G70" s="236">
        <v>0</v>
      </c>
      <c r="H70" s="218">
        <v>0</v>
      </c>
      <c r="I70" s="236">
        <v>0</v>
      </c>
    </row>
    <row r="71" spans="1:15" ht="14.25">
      <c r="A71" s="121">
        <v>3220</v>
      </c>
      <c r="B71" s="123"/>
      <c r="C71" s="117" t="s">
        <v>187</v>
      </c>
      <c r="D71" s="124"/>
      <c r="E71" s="126"/>
      <c r="F71" s="218">
        <v>0</v>
      </c>
      <c r="G71" s="236">
        <v>1000</v>
      </c>
      <c r="H71" s="218">
        <v>0</v>
      </c>
      <c r="I71" s="236">
        <v>1200</v>
      </c>
      <c r="O71" s="173"/>
    </row>
    <row r="72" spans="1:9" ht="14.25">
      <c r="A72" s="121">
        <v>3221</v>
      </c>
      <c r="B72" s="123"/>
      <c r="C72" s="117" t="s">
        <v>188</v>
      </c>
      <c r="D72" s="124"/>
      <c r="E72" s="126"/>
      <c r="F72" s="218">
        <v>900</v>
      </c>
      <c r="G72" s="236">
        <v>2000</v>
      </c>
      <c r="H72" s="218">
        <v>3200</v>
      </c>
      <c r="I72" s="236">
        <v>2000</v>
      </c>
    </row>
    <row r="73" spans="1:9" ht="14.25">
      <c r="A73" s="121"/>
      <c r="B73" s="123">
        <v>5210</v>
      </c>
      <c r="C73" s="117" t="s">
        <v>63</v>
      </c>
      <c r="D73" s="124"/>
      <c r="E73" s="124"/>
      <c r="F73" s="218">
        <v>-6400</v>
      </c>
      <c r="G73" s="236">
        <v>-6000</v>
      </c>
      <c r="H73" s="218">
        <v>-2150</v>
      </c>
      <c r="I73" s="236">
        <v>-4000</v>
      </c>
    </row>
    <row r="74" spans="1:12" ht="14.25">
      <c r="A74" s="121"/>
      <c r="B74" s="123">
        <v>5211</v>
      </c>
      <c r="C74" s="117" t="s">
        <v>64</v>
      </c>
      <c r="D74" s="124"/>
      <c r="E74" s="124"/>
      <c r="F74" s="218">
        <v>-5482</v>
      </c>
      <c r="G74" s="236">
        <v>-5000</v>
      </c>
      <c r="H74" s="218">
        <v>2630</v>
      </c>
      <c r="I74" s="236">
        <v>-2000</v>
      </c>
      <c r="L74" s="176"/>
    </row>
    <row r="75" spans="1:12" ht="14.25">
      <c r="A75" s="121"/>
      <c r="B75" s="123">
        <v>5212</v>
      </c>
      <c r="C75" s="117" t="s">
        <v>236</v>
      </c>
      <c r="D75" s="124"/>
      <c r="E75" s="124"/>
      <c r="F75" s="259">
        <v>-1826</v>
      </c>
      <c r="G75" s="258">
        <v>-1800</v>
      </c>
      <c r="H75" s="259">
        <v>-1790</v>
      </c>
      <c r="I75" s="258">
        <v>-1800</v>
      </c>
      <c r="L75" s="176"/>
    </row>
    <row r="76" spans="1:9" ht="14.25">
      <c r="A76" s="127"/>
      <c r="B76" s="128"/>
      <c r="C76" s="129" t="s">
        <v>65</v>
      </c>
      <c r="D76" s="130"/>
      <c r="E76" s="130"/>
      <c r="F76" s="230">
        <f>SUM(F64:F75)</f>
        <v>10826</v>
      </c>
      <c r="G76" s="257">
        <f>SUM(G64:G75)</f>
        <v>16000</v>
      </c>
      <c r="H76" s="230">
        <f>SUM(H64:H75)</f>
        <v>22087.5</v>
      </c>
      <c r="I76" s="257">
        <f>SUM(I64:I75)</f>
        <v>16700</v>
      </c>
    </row>
    <row r="77" spans="1:7" ht="12" customHeight="1">
      <c r="A77" s="136"/>
      <c r="B77" s="136"/>
      <c r="C77" s="137"/>
      <c r="D77" s="88"/>
      <c r="E77" s="88"/>
      <c r="F77" s="219"/>
      <c r="G77" s="225"/>
    </row>
    <row r="78" spans="1:13" ht="25.5">
      <c r="A78" s="263" t="s">
        <v>27</v>
      </c>
      <c r="B78" s="264" t="s">
        <v>28</v>
      </c>
      <c r="C78" s="265" t="s">
        <v>5</v>
      </c>
      <c r="D78" s="266"/>
      <c r="E78" s="266" t="s">
        <v>29</v>
      </c>
      <c r="F78" s="267" t="s">
        <v>234</v>
      </c>
      <c r="G78" s="268" t="s">
        <v>235</v>
      </c>
      <c r="H78" s="267" t="s">
        <v>239</v>
      </c>
      <c r="I78" s="268" t="s">
        <v>240</v>
      </c>
      <c r="M78" s="174"/>
    </row>
    <row r="79" spans="1:13" ht="14.25">
      <c r="A79" s="121"/>
      <c r="B79" s="123">
        <v>6030</v>
      </c>
      <c r="C79" s="117" t="s">
        <v>66</v>
      </c>
      <c r="D79" s="124"/>
      <c r="E79" s="124"/>
      <c r="F79" s="218">
        <v>-3680</v>
      </c>
      <c r="G79" s="236">
        <v>-3700</v>
      </c>
      <c r="H79" s="218">
        <v>-3600</v>
      </c>
      <c r="I79" s="236">
        <v>-3600</v>
      </c>
      <c r="M79" s="174"/>
    </row>
    <row r="80" spans="1:13" ht="14.25">
      <c r="A80" s="127"/>
      <c r="B80" s="128"/>
      <c r="C80" s="129" t="s">
        <v>67</v>
      </c>
      <c r="D80" s="130"/>
      <c r="E80" s="130"/>
      <c r="F80" s="226">
        <f>F79</f>
        <v>-3680</v>
      </c>
      <c r="G80" s="237">
        <f>G79</f>
        <v>-3700</v>
      </c>
      <c r="H80" s="226">
        <f>H79</f>
        <v>-3600</v>
      </c>
      <c r="I80" s="237">
        <f>I79</f>
        <v>-3600</v>
      </c>
      <c r="M80" s="174"/>
    </row>
    <row r="81" spans="1:13" ht="21" customHeight="1">
      <c r="A81" s="131"/>
      <c r="B81" s="132"/>
      <c r="C81" s="133" t="s">
        <v>68</v>
      </c>
      <c r="D81" s="134"/>
      <c r="E81" s="134"/>
      <c r="F81" s="227">
        <f>F80+F76+F63+F54</f>
        <v>10150.26</v>
      </c>
      <c r="G81" s="240">
        <f>G80+G76+G63+G54</f>
        <v>16340</v>
      </c>
      <c r="H81" s="227">
        <f>H80+H76+H63+H54</f>
        <v>21524.05</v>
      </c>
      <c r="I81" s="240">
        <f>I80+I76+I63+I54</f>
        <v>18050</v>
      </c>
      <c r="M81" s="174"/>
    </row>
    <row r="82" spans="1:13" ht="21" customHeight="1">
      <c r="A82" s="121"/>
      <c r="B82" s="123"/>
      <c r="C82" s="135" t="s">
        <v>69</v>
      </c>
      <c r="D82" s="124"/>
      <c r="E82" s="124"/>
      <c r="F82" s="228"/>
      <c r="G82" s="235"/>
      <c r="H82" s="228"/>
      <c r="I82" s="235"/>
      <c r="M82" s="174"/>
    </row>
    <row r="83" spans="1:13" ht="14.25">
      <c r="A83" s="121">
        <v>3010</v>
      </c>
      <c r="B83" s="123"/>
      <c r="C83" s="117" t="s">
        <v>70</v>
      </c>
      <c r="D83" s="138"/>
      <c r="E83" s="124"/>
      <c r="F83" s="218">
        <v>6000</v>
      </c>
      <c r="G83" s="236">
        <v>6000</v>
      </c>
      <c r="H83" s="218">
        <v>6000</v>
      </c>
      <c r="I83" s="236">
        <v>6000</v>
      </c>
      <c r="M83" s="174"/>
    </row>
    <row r="84" spans="1:13" ht="14.25">
      <c r="A84" s="121">
        <v>3011</v>
      </c>
      <c r="B84" s="123"/>
      <c r="C84" s="117" t="s">
        <v>32</v>
      </c>
      <c r="D84" s="138"/>
      <c r="E84" s="124"/>
      <c r="F84" s="218">
        <v>120</v>
      </c>
      <c r="G84" s="236">
        <v>100</v>
      </c>
      <c r="H84" s="218">
        <v>90</v>
      </c>
      <c r="I84" s="236">
        <v>150</v>
      </c>
      <c r="M84" s="174"/>
    </row>
    <row r="85" spans="1:13" ht="14.25">
      <c r="A85" s="121">
        <v>3012</v>
      </c>
      <c r="B85" s="123"/>
      <c r="C85" s="117" t="s">
        <v>33</v>
      </c>
      <c r="D85" s="138"/>
      <c r="E85" s="124"/>
      <c r="F85" s="218">
        <v>72</v>
      </c>
      <c r="G85" s="236">
        <v>100</v>
      </c>
      <c r="H85" s="218">
        <v>0</v>
      </c>
      <c r="I85" s="236">
        <v>150</v>
      </c>
      <c r="M85" s="174"/>
    </row>
    <row r="86" spans="1:13" ht="14.25">
      <c r="A86" s="121">
        <v>3013</v>
      </c>
      <c r="B86" s="123"/>
      <c r="C86" s="117" t="s">
        <v>34</v>
      </c>
      <c r="D86" s="138"/>
      <c r="E86" s="124"/>
      <c r="F86" s="218">
        <v>136.5</v>
      </c>
      <c r="G86" s="236">
        <v>150</v>
      </c>
      <c r="H86" s="218">
        <v>151.2</v>
      </c>
      <c r="I86" s="236">
        <v>200</v>
      </c>
      <c r="M86" s="174"/>
    </row>
    <row r="87" spans="1:13" ht="14.25">
      <c r="A87" s="121">
        <v>3014</v>
      </c>
      <c r="B87" s="123"/>
      <c r="C87" s="117" t="s">
        <v>35</v>
      </c>
      <c r="D87" s="138"/>
      <c r="E87" s="124"/>
      <c r="F87" s="218">
        <v>90.5</v>
      </c>
      <c r="G87" s="236">
        <v>100</v>
      </c>
      <c r="H87" s="218">
        <v>44.2</v>
      </c>
      <c r="I87" s="236">
        <v>100</v>
      </c>
      <c r="M87" s="174"/>
    </row>
    <row r="88" spans="1:13" ht="14.25">
      <c r="A88" s="121">
        <v>3015</v>
      </c>
      <c r="B88" s="123"/>
      <c r="C88" s="117" t="s">
        <v>36</v>
      </c>
      <c r="D88" s="138"/>
      <c r="E88" s="124"/>
      <c r="F88" s="218">
        <v>0</v>
      </c>
      <c r="G88" s="236">
        <v>0</v>
      </c>
      <c r="H88" s="218">
        <v>0</v>
      </c>
      <c r="I88" s="236">
        <v>0</v>
      </c>
      <c r="M88" s="174"/>
    </row>
    <row r="89" spans="1:13" ht="14.25">
      <c r="A89" s="121">
        <v>3016</v>
      </c>
      <c r="B89" s="123"/>
      <c r="C89" s="117" t="s">
        <v>71</v>
      </c>
      <c r="D89" s="138"/>
      <c r="E89" s="124"/>
      <c r="F89" s="218">
        <v>114.3</v>
      </c>
      <c r="G89" s="236">
        <v>500</v>
      </c>
      <c r="H89" s="218">
        <v>0</v>
      </c>
      <c r="I89" s="236">
        <v>500</v>
      </c>
      <c r="K89" s="210"/>
      <c r="M89" s="174"/>
    </row>
    <row r="90" spans="1:13" ht="14.25">
      <c r="A90" s="139"/>
      <c r="B90" s="123">
        <v>5010</v>
      </c>
      <c r="C90" s="117" t="s">
        <v>72</v>
      </c>
      <c r="D90" s="138"/>
      <c r="E90" s="124"/>
      <c r="F90" s="218">
        <v>-12436</v>
      </c>
      <c r="G90" s="236">
        <v>-12000</v>
      </c>
      <c r="H90" s="218">
        <v>-12164</v>
      </c>
      <c r="I90" s="236">
        <v>-12000</v>
      </c>
      <c r="M90" s="174"/>
    </row>
    <row r="91" spans="1:13" ht="14.25">
      <c r="A91" s="139"/>
      <c r="B91" s="123">
        <v>6010</v>
      </c>
      <c r="C91" s="117" t="s">
        <v>73</v>
      </c>
      <c r="D91" s="138"/>
      <c r="E91" s="124"/>
      <c r="F91" s="218">
        <v>-1058</v>
      </c>
      <c r="G91" s="236">
        <v>-1000</v>
      </c>
      <c r="H91" s="218">
        <v>-1035</v>
      </c>
      <c r="I91" s="236">
        <v>-1000</v>
      </c>
      <c r="M91" s="175"/>
    </row>
    <row r="92" spans="1:13" ht="14.25">
      <c r="A92" s="121"/>
      <c r="B92" s="123">
        <v>6020</v>
      </c>
      <c r="C92" s="117" t="s">
        <v>218</v>
      </c>
      <c r="D92" s="140"/>
      <c r="E92" s="124"/>
      <c r="F92" s="218">
        <v>0</v>
      </c>
      <c r="G92" s="236">
        <v>0</v>
      </c>
      <c r="H92" s="218">
        <v>0</v>
      </c>
      <c r="I92" s="236">
        <v>0</v>
      </c>
      <c r="M92" s="175"/>
    </row>
    <row r="93" spans="1:13" ht="14.25">
      <c r="A93" s="121"/>
      <c r="B93" s="123">
        <v>6210</v>
      </c>
      <c r="C93" s="117" t="s">
        <v>74</v>
      </c>
      <c r="D93" s="140"/>
      <c r="E93" s="124"/>
      <c r="F93" s="218">
        <v>-6584</v>
      </c>
      <c r="G93" s="236">
        <v>-6200</v>
      </c>
      <c r="H93" s="218">
        <v>-6440</v>
      </c>
      <c r="I93" s="236">
        <v>-6200</v>
      </c>
      <c r="K93" s="210"/>
      <c r="M93" s="175"/>
    </row>
    <row r="94" spans="1:13" ht="14.25">
      <c r="A94" s="121"/>
      <c r="B94" s="123">
        <v>6510</v>
      </c>
      <c r="C94" s="117" t="s">
        <v>38</v>
      </c>
      <c r="D94" s="138"/>
      <c r="E94" s="124"/>
      <c r="F94" s="218">
        <v>0</v>
      </c>
      <c r="G94" s="236">
        <v>0</v>
      </c>
      <c r="H94" s="218">
        <v>0</v>
      </c>
      <c r="I94" s="236">
        <v>0</v>
      </c>
      <c r="M94" s="175"/>
    </row>
    <row r="95" spans="1:13" ht="14.25">
      <c r="A95" s="127"/>
      <c r="B95" s="128"/>
      <c r="C95" s="129" t="s">
        <v>75</v>
      </c>
      <c r="D95" s="130"/>
      <c r="E95" s="130"/>
      <c r="F95" s="226">
        <f>SUM(F83:F94)</f>
        <v>-13544.7</v>
      </c>
      <c r="G95" s="241">
        <f>SUM(G83:G94)</f>
        <v>-12250</v>
      </c>
      <c r="H95" s="226">
        <f>SUM(H83:H94)</f>
        <v>-13353.6</v>
      </c>
      <c r="I95" s="241">
        <f>SUM(I83:I94)</f>
        <v>-12100</v>
      </c>
      <c r="M95" s="175"/>
    </row>
    <row r="96" spans="1:13" ht="14.25">
      <c r="A96" s="121">
        <v>3020</v>
      </c>
      <c r="B96" s="123"/>
      <c r="C96" s="117" t="s">
        <v>76</v>
      </c>
      <c r="D96" s="124"/>
      <c r="E96" s="124"/>
      <c r="F96" s="229">
        <v>0</v>
      </c>
      <c r="G96" s="239">
        <v>0</v>
      </c>
      <c r="H96" s="229">
        <v>0</v>
      </c>
      <c r="I96" s="239">
        <v>0</v>
      </c>
      <c r="M96" s="175"/>
    </row>
    <row r="97" spans="1:13" ht="14.25">
      <c r="A97" s="121">
        <v>3021</v>
      </c>
      <c r="B97" s="123"/>
      <c r="C97" s="117" t="s">
        <v>32</v>
      </c>
      <c r="D97" s="124"/>
      <c r="E97" s="124"/>
      <c r="F97" s="218">
        <v>60</v>
      </c>
      <c r="G97" s="236">
        <v>250</v>
      </c>
      <c r="H97" s="218">
        <v>30</v>
      </c>
      <c r="I97" s="236">
        <v>250</v>
      </c>
      <c r="M97" s="175"/>
    </row>
    <row r="98" spans="1:13" ht="14.25">
      <c r="A98" s="121">
        <v>3022</v>
      </c>
      <c r="B98" s="123"/>
      <c r="C98" s="117" t="s">
        <v>33</v>
      </c>
      <c r="D98" s="124"/>
      <c r="E98" s="124"/>
      <c r="F98" s="218">
        <v>87.6</v>
      </c>
      <c r="G98" s="236">
        <v>300</v>
      </c>
      <c r="H98" s="218">
        <v>78</v>
      </c>
      <c r="I98" s="236">
        <v>300</v>
      </c>
      <c r="M98" s="175"/>
    </row>
    <row r="99" spans="1:13" ht="14.25">
      <c r="A99" s="121">
        <v>3023</v>
      </c>
      <c r="B99" s="123"/>
      <c r="C99" s="117" t="s">
        <v>34</v>
      </c>
      <c r="D99" s="124"/>
      <c r="E99" s="124"/>
      <c r="F99" s="218">
        <v>67</v>
      </c>
      <c r="G99" s="236">
        <v>100</v>
      </c>
      <c r="H99" s="218">
        <v>59.5</v>
      </c>
      <c r="I99" s="236">
        <v>100</v>
      </c>
      <c r="M99" s="175"/>
    </row>
    <row r="100" spans="1:13" ht="14.25">
      <c r="A100" s="121">
        <v>3024</v>
      </c>
      <c r="B100" s="123"/>
      <c r="C100" s="117" t="s">
        <v>13</v>
      </c>
      <c r="D100" s="124"/>
      <c r="E100" s="124"/>
      <c r="F100" s="218">
        <v>10.8</v>
      </c>
      <c r="G100" s="236">
        <v>50</v>
      </c>
      <c r="H100" s="218">
        <v>19</v>
      </c>
      <c r="I100" s="236">
        <v>50</v>
      </c>
      <c r="M100" s="175"/>
    </row>
    <row r="101" spans="1:13" ht="14.25">
      <c r="A101" s="121">
        <v>3025</v>
      </c>
      <c r="B101" s="123"/>
      <c r="C101" s="117" t="s">
        <v>77</v>
      </c>
      <c r="D101" s="124"/>
      <c r="E101" s="124"/>
      <c r="F101" s="218">
        <v>0</v>
      </c>
      <c r="G101" s="236">
        <v>100</v>
      </c>
      <c r="H101" s="218">
        <v>0</v>
      </c>
      <c r="I101" s="236">
        <v>100</v>
      </c>
      <c r="M101" s="175"/>
    </row>
    <row r="102" spans="1:13" ht="14.25">
      <c r="A102" s="121"/>
      <c r="B102" s="123">
        <v>5020</v>
      </c>
      <c r="C102" s="117" t="s">
        <v>38</v>
      </c>
      <c r="D102" s="124"/>
      <c r="E102" s="124"/>
      <c r="F102" s="218">
        <v>-1120</v>
      </c>
      <c r="G102" s="236">
        <v>-1000</v>
      </c>
      <c r="H102" s="218">
        <v>-1260</v>
      </c>
      <c r="I102" s="236">
        <v>-1200</v>
      </c>
      <c r="M102" s="175"/>
    </row>
    <row r="103" spans="1:13" ht="14.25">
      <c r="A103" s="127"/>
      <c r="B103" s="128"/>
      <c r="C103" s="129" t="s">
        <v>78</v>
      </c>
      <c r="D103" s="130"/>
      <c r="E103" s="130"/>
      <c r="F103" s="226">
        <f>SUM(F96:F102)</f>
        <v>-894.6</v>
      </c>
      <c r="G103" s="237">
        <f>SUM(G96:G102)</f>
        <v>-200</v>
      </c>
      <c r="H103" s="226">
        <f>SUM(H96:H102)</f>
        <v>-1073.5</v>
      </c>
      <c r="I103" s="237">
        <f>SUM(I96:I102)</f>
        <v>-400</v>
      </c>
      <c r="M103" s="175"/>
    </row>
    <row r="104" spans="1:13" ht="14.25">
      <c r="A104" s="121">
        <v>3040</v>
      </c>
      <c r="B104" s="123"/>
      <c r="C104" s="117" t="s">
        <v>229</v>
      </c>
      <c r="D104" s="124"/>
      <c r="E104" s="124"/>
      <c r="F104" s="229">
        <v>0</v>
      </c>
      <c r="G104" s="239">
        <v>300</v>
      </c>
      <c r="H104" s="229">
        <v>52.5</v>
      </c>
      <c r="I104" s="239">
        <v>300</v>
      </c>
      <c r="K104" s="210"/>
      <c r="M104" s="175"/>
    </row>
    <row r="105" spans="1:13" ht="14.25">
      <c r="A105" s="121">
        <v>3041</v>
      </c>
      <c r="B105" s="123"/>
      <c r="C105" s="117" t="s">
        <v>32</v>
      </c>
      <c r="D105" s="124"/>
      <c r="E105" s="124"/>
      <c r="F105" s="218">
        <v>120</v>
      </c>
      <c r="G105" s="236">
        <v>200</v>
      </c>
      <c r="H105" s="218">
        <v>180</v>
      </c>
      <c r="I105" s="236">
        <v>200</v>
      </c>
      <c r="M105" s="175"/>
    </row>
    <row r="106" spans="1:13" ht="14.25">
      <c r="A106" s="121">
        <v>3042</v>
      </c>
      <c r="B106" s="123"/>
      <c r="C106" s="117" t="s">
        <v>33</v>
      </c>
      <c r="D106" s="124"/>
      <c r="E106" s="124"/>
      <c r="F106" s="218">
        <v>189.6</v>
      </c>
      <c r="G106" s="236">
        <v>400</v>
      </c>
      <c r="H106" s="218">
        <v>874</v>
      </c>
      <c r="I106" s="236">
        <v>800</v>
      </c>
      <c r="M106" s="175"/>
    </row>
    <row r="107" spans="1:19" ht="14.25">
      <c r="A107" s="121">
        <v>3043</v>
      </c>
      <c r="B107" s="123"/>
      <c r="C107" s="117" t="s">
        <v>34</v>
      </c>
      <c r="D107" s="124"/>
      <c r="E107" s="124"/>
      <c r="F107" s="218">
        <v>0</v>
      </c>
      <c r="G107" s="236">
        <v>0</v>
      </c>
      <c r="H107" s="218">
        <v>0</v>
      </c>
      <c r="I107" s="236">
        <v>0</v>
      </c>
      <c r="M107" s="175"/>
      <c r="S107" s="88">
        <v>0</v>
      </c>
    </row>
    <row r="108" spans="1:13" ht="14.25">
      <c r="A108" s="121">
        <v>3044</v>
      </c>
      <c r="B108" s="123"/>
      <c r="C108" s="117" t="s">
        <v>13</v>
      </c>
      <c r="D108" s="124"/>
      <c r="E108" s="124"/>
      <c r="F108" s="218">
        <v>0</v>
      </c>
      <c r="G108" s="236">
        <v>0</v>
      </c>
      <c r="H108" s="218">
        <v>0</v>
      </c>
      <c r="I108" s="236">
        <v>0</v>
      </c>
      <c r="M108" s="175"/>
    </row>
    <row r="109" spans="1:13" ht="14.25">
      <c r="A109" s="121">
        <v>3045</v>
      </c>
      <c r="B109" s="123"/>
      <c r="C109" s="117" t="s">
        <v>80</v>
      </c>
      <c r="D109" s="124"/>
      <c r="E109" s="124"/>
      <c r="F109" s="218">
        <v>0</v>
      </c>
      <c r="G109" s="236">
        <v>0</v>
      </c>
      <c r="H109" s="218">
        <v>0</v>
      </c>
      <c r="I109" s="236">
        <v>0</v>
      </c>
      <c r="M109" s="175"/>
    </row>
    <row r="110" spans="1:13" ht="14.25">
      <c r="A110" s="121"/>
      <c r="B110" s="123">
        <v>5040</v>
      </c>
      <c r="C110" s="117" t="s">
        <v>81</v>
      </c>
      <c r="D110" s="124"/>
      <c r="E110" s="124"/>
      <c r="F110" s="218">
        <v>-5160</v>
      </c>
      <c r="G110" s="236">
        <v>-5000</v>
      </c>
      <c r="H110" s="218">
        <v>-5280</v>
      </c>
      <c r="I110" s="236">
        <v>-5000</v>
      </c>
      <c r="M110" s="175"/>
    </row>
    <row r="111" spans="1:13" ht="14.25">
      <c r="A111" s="121"/>
      <c r="B111" s="123">
        <v>5041</v>
      </c>
      <c r="C111" s="117" t="s">
        <v>82</v>
      </c>
      <c r="D111" s="124"/>
      <c r="E111" s="124"/>
      <c r="F111" s="218">
        <v>0</v>
      </c>
      <c r="G111" s="236">
        <v>0</v>
      </c>
      <c r="H111" s="218">
        <v>0</v>
      </c>
      <c r="I111" s="236">
        <v>0</v>
      </c>
      <c r="M111" s="175"/>
    </row>
    <row r="112" spans="1:13" ht="14.25">
      <c r="A112" s="127"/>
      <c r="B112" s="128"/>
      <c r="C112" s="129" t="s">
        <v>230</v>
      </c>
      <c r="D112" s="130"/>
      <c r="E112" s="130"/>
      <c r="F112" s="226">
        <f>SUM(F104:F111)</f>
        <v>-4850.4</v>
      </c>
      <c r="G112" s="237">
        <f>SUM(G104:G111)</f>
        <v>-4100</v>
      </c>
      <c r="H112" s="226">
        <f>SUM(H104:H111)</f>
        <v>-4173.5</v>
      </c>
      <c r="I112" s="237">
        <f>SUM(I104:I111)</f>
        <v>-3700</v>
      </c>
      <c r="M112" s="175"/>
    </row>
    <row r="113" spans="1:13" ht="14.25">
      <c r="A113" s="121">
        <v>3050</v>
      </c>
      <c r="B113" s="123"/>
      <c r="C113" s="117" t="s">
        <v>83</v>
      </c>
      <c r="D113" s="124"/>
      <c r="E113" s="124"/>
      <c r="F113" s="229">
        <v>0</v>
      </c>
      <c r="G113" s="239">
        <v>0</v>
      </c>
      <c r="H113" s="229">
        <v>139</v>
      </c>
      <c r="I113" s="239">
        <v>200</v>
      </c>
      <c r="M113" s="175"/>
    </row>
    <row r="114" spans="1:13" ht="14.25">
      <c r="A114" s="121"/>
      <c r="B114" s="123">
        <v>7510</v>
      </c>
      <c r="C114" s="117" t="s">
        <v>84</v>
      </c>
      <c r="D114" s="124"/>
      <c r="E114" s="124"/>
      <c r="F114" s="218">
        <v>-1350</v>
      </c>
      <c r="G114" s="236">
        <v>-1350</v>
      </c>
      <c r="H114" s="218">
        <v>-1275</v>
      </c>
      <c r="I114" s="236">
        <v>-1300</v>
      </c>
      <c r="K114" s="210"/>
      <c r="M114" s="175"/>
    </row>
    <row r="115" spans="1:13" ht="14.25">
      <c r="A115" s="127"/>
      <c r="B115" s="128"/>
      <c r="C115" s="129" t="s">
        <v>85</v>
      </c>
      <c r="D115" s="130"/>
      <c r="E115" s="130"/>
      <c r="F115" s="226">
        <f>SUM(F113:F114)</f>
        <v>-1350</v>
      </c>
      <c r="G115" s="237">
        <f>SUM(G113:G114)</f>
        <v>-1350</v>
      </c>
      <c r="H115" s="226">
        <f>SUM(H113:H114)</f>
        <v>-1136</v>
      </c>
      <c r="I115" s="237">
        <f>SUM(I113:I114)</f>
        <v>-1100</v>
      </c>
      <c r="M115" s="175"/>
    </row>
    <row r="116" spans="1:13" ht="14.25">
      <c r="A116" s="141">
        <v>3217</v>
      </c>
      <c r="B116" s="142"/>
      <c r="C116" s="143" t="s">
        <v>86</v>
      </c>
      <c r="D116" s="144"/>
      <c r="E116" s="144"/>
      <c r="F116" s="229">
        <v>761</v>
      </c>
      <c r="G116" s="239">
        <v>1000</v>
      </c>
      <c r="H116" s="229">
        <v>0</v>
      </c>
      <c r="I116" s="239">
        <v>0</v>
      </c>
      <c r="M116" s="175"/>
    </row>
    <row r="117" spans="1:13" ht="14.25">
      <c r="A117" s="127"/>
      <c r="B117" s="128"/>
      <c r="C117" s="129" t="s">
        <v>87</v>
      </c>
      <c r="D117" s="130"/>
      <c r="E117" s="130"/>
      <c r="F117" s="226">
        <f>F116</f>
        <v>761</v>
      </c>
      <c r="G117" s="237">
        <f>G116</f>
        <v>1000</v>
      </c>
      <c r="H117" s="226">
        <f>H116</f>
        <v>0</v>
      </c>
      <c r="I117" s="237">
        <f>I116</f>
        <v>0</v>
      </c>
      <c r="M117" s="175"/>
    </row>
    <row r="118" spans="1:13" ht="14.25">
      <c r="A118" s="121">
        <v>3510</v>
      </c>
      <c r="B118" s="123"/>
      <c r="C118" s="117" t="s">
        <v>88</v>
      </c>
      <c r="D118" s="124"/>
      <c r="E118" s="124"/>
      <c r="F118" s="229">
        <v>0</v>
      </c>
      <c r="G118" s="239">
        <v>0</v>
      </c>
      <c r="H118" s="229">
        <v>0</v>
      </c>
      <c r="I118" s="239">
        <v>0</v>
      </c>
      <c r="M118" s="175"/>
    </row>
    <row r="119" spans="1:13" ht="14.25">
      <c r="A119" s="121"/>
      <c r="B119" s="123">
        <v>6310</v>
      </c>
      <c r="C119" s="117" t="s">
        <v>89</v>
      </c>
      <c r="D119" s="124"/>
      <c r="E119" s="124"/>
      <c r="F119" s="218">
        <v>0</v>
      </c>
      <c r="G119" s="236">
        <v>0</v>
      </c>
      <c r="H119" s="218">
        <v>0</v>
      </c>
      <c r="I119" s="236">
        <v>0</v>
      </c>
      <c r="M119" s="175"/>
    </row>
    <row r="120" spans="1:9" ht="14.25">
      <c r="A120" s="127"/>
      <c r="B120" s="128"/>
      <c r="C120" s="129" t="s">
        <v>90</v>
      </c>
      <c r="D120" s="130"/>
      <c r="E120" s="130"/>
      <c r="F120" s="226">
        <v>0</v>
      </c>
      <c r="G120" s="242">
        <f>SUM(G118:G119)</f>
        <v>0</v>
      </c>
      <c r="H120" s="226">
        <v>0</v>
      </c>
      <c r="I120" s="242">
        <f>SUM(I118:I119)</f>
        <v>0</v>
      </c>
    </row>
    <row r="121" spans="1:9" ht="14.25">
      <c r="A121" s="121">
        <v>3410</v>
      </c>
      <c r="B121" s="123"/>
      <c r="C121" s="117" t="s">
        <v>91</v>
      </c>
      <c r="D121" s="124"/>
      <c r="E121" s="124"/>
      <c r="F121" s="229">
        <v>2615.85</v>
      </c>
      <c r="G121" s="239">
        <v>3500</v>
      </c>
      <c r="H121" s="229">
        <v>2507.2</v>
      </c>
      <c r="I121" s="239">
        <v>3000</v>
      </c>
    </row>
    <row r="122" spans="1:9" ht="14.25">
      <c r="A122" s="121"/>
      <c r="B122" s="123">
        <v>6410</v>
      </c>
      <c r="C122" s="117" t="s">
        <v>92</v>
      </c>
      <c r="D122" s="124"/>
      <c r="E122" s="124"/>
      <c r="F122" s="218">
        <v>-3449</v>
      </c>
      <c r="G122" s="236">
        <v>-3400</v>
      </c>
      <c r="H122" s="218">
        <v>-3170</v>
      </c>
      <c r="I122" s="236">
        <v>-3200</v>
      </c>
    </row>
    <row r="123" spans="1:9" ht="14.25">
      <c r="A123" s="121"/>
      <c r="B123" s="123">
        <v>6411</v>
      </c>
      <c r="C123" s="117" t="s">
        <v>93</v>
      </c>
      <c r="D123" s="124"/>
      <c r="E123" s="124"/>
      <c r="F123" s="218">
        <v>-800</v>
      </c>
      <c r="G123" s="236">
        <v>-800</v>
      </c>
      <c r="H123" s="218">
        <v>-800</v>
      </c>
      <c r="I123" s="236">
        <v>-800</v>
      </c>
    </row>
    <row r="124" spans="1:9" ht="14.25">
      <c r="A124" s="127"/>
      <c r="B124" s="128"/>
      <c r="C124" s="129" t="s">
        <v>94</v>
      </c>
      <c r="D124" s="130"/>
      <c r="E124" s="130"/>
      <c r="F124" s="226">
        <f>SUM(F118:F123)</f>
        <v>-1633.15</v>
      </c>
      <c r="G124" s="237">
        <f>SUM(G118:G123)</f>
        <v>-700</v>
      </c>
      <c r="H124" s="226">
        <f>SUM(H118:H123)</f>
        <v>-1462.8000000000002</v>
      </c>
      <c r="I124" s="237">
        <f>SUM(I121:I123)</f>
        <v>-1000</v>
      </c>
    </row>
    <row r="125" spans="1:11" ht="14.25">
      <c r="A125" s="121">
        <v>3420</v>
      </c>
      <c r="B125" s="123"/>
      <c r="C125" s="117" t="s">
        <v>95</v>
      </c>
      <c r="D125" s="124"/>
      <c r="E125" s="124"/>
      <c r="F125" s="229">
        <v>1363.8</v>
      </c>
      <c r="G125" s="239">
        <v>1400</v>
      </c>
      <c r="H125" s="229">
        <v>2411.3</v>
      </c>
      <c r="I125" s="239">
        <v>1500</v>
      </c>
      <c r="K125" s="210"/>
    </row>
    <row r="126" spans="1:9" ht="14.25">
      <c r="A126" s="121"/>
      <c r="B126" s="123">
        <v>6420</v>
      </c>
      <c r="C126" s="117" t="s">
        <v>96</v>
      </c>
      <c r="D126" s="124"/>
      <c r="E126" s="124"/>
      <c r="F126" s="218">
        <v>-5280</v>
      </c>
      <c r="G126" s="236">
        <v>-3500</v>
      </c>
      <c r="H126" s="218">
        <v>-3600</v>
      </c>
      <c r="I126" s="236">
        <v>-3600</v>
      </c>
    </row>
    <row r="127" spans="1:9" ht="14.25">
      <c r="A127" s="121"/>
      <c r="B127" s="123">
        <v>6421</v>
      </c>
      <c r="C127" s="117" t="s">
        <v>97</v>
      </c>
      <c r="D127" s="124"/>
      <c r="E127" s="124"/>
      <c r="F127" s="218">
        <v>0</v>
      </c>
      <c r="G127" s="236">
        <v>0</v>
      </c>
      <c r="H127" s="218">
        <v>0</v>
      </c>
      <c r="I127" s="236">
        <v>0</v>
      </c>
    </row>
    <row r="128" spans="1:9" ht="14.25">
      <c r="A128" s="127"/>
      <c r="B128" s="128"/>
      <c r="C128" s="129" t="s">
        <v>98</v>
      </c>
      <c r="D128" s="130"/>
      <c r="E128" s="130"/>
      <c r="F128" s="230">
        <f>SUM(F125:F127)</f>
        <v>-3916.2</v>
      </c>
      <c r="G128" s="237">
        <f>SUM(G125:G127)</f>
        <v>-2100</v>
      </c>
      <c r="H128" s="230">
        <f>SUM(H125:H127)</f>
        <v>-1188.6999999999998</v>
      </c>
      <c r="I128" s="237">
        <f>SUM(I125:I127)</f>
        <v>-2100</v>
      </c>
    </row>
    <row r="129" spans="1:9" ht="14.25">
      <c r="A129" s="121">
        <v>3912</v>
      </c>
      <c r="B129" s="123"/>
      <c r="C129" s="117" t="s">
        <v>99</v>
      </c>
      <c r="D129" s="124"/>
      <c r="E129" s="124"/>
      <c r="F129" s="229">
        <v>557.9</v>
      </c>
      <c r="G129" s="239">
        <v>700</v>
      </c>
      <c r="H129" s="229">
        <v>680</v>
      </c>
      <c r="I129" s="239">
        <v>700</v>
      </c>
    </row>
    <row r="130" spans="1:9" ht="14.25">
      <c r="A130" s="121"/>
      <c r="B130" s="123">
        <v>6912</v>
      </c>
      <c r="C130" s="117" t="s">
        <v>100</v>
      </c>
      <c r="D130" s="124"/>
      <c r="E130" s="124"/>
      <c r="F130" s="218">
        <v>-920</v>
      </c>
      <c r="G130" s="236">
        <v>-900</v>
      </c>
      <c r="H130" s="218">
        <v>-900</v>
      </c>
      <c r="I130" s="236">
        <v>-900</v>
      </c>
    </row>
    <row r="131" spans="1:9" ht="14.25">
      <c r="A131" s="127"/>
      <c r="B131" s="128"/>
      <c r="C131" s="129" t="s">
        <v>101</v>
      </c>
      <c r="D131" s="130"/>
      <c r="E131" s="130"/>
      <c r="F131" s="226">
        <f>SUM(F129:F130)</f>
        <v>-362.1</v>
      </c>
      <c r="G131" s="237">
        <f>SUM(G129:G130)</f>
        <v>-200</v>
      </c>
      <c r="H131" s="226">
        <f>SUM(H129:H130)</f>
        <v>-220</v>
      </c>
      <c r="I131" s="237">
        <f>SUM(I129:I130)</f>
        <v>-200</v>
      </c>
    </row>
    <row r="132" spans="1:9" ht="21" customHeight="1">
      <c r="A132" s="131"/>
      <c r="B132" s="132"/>
      <c r="C132" s="133" t="s">
        <v>102</v>
      </c>
      <c r="D132" s="134"/>
      <c r="E132" s="134"/>
      <c r="F132" s="231">
        <f>SUM(F131+F128+F124+F120+F115+F117+F112+F103+F95)</f>
        <v>-25790.15</v>
      </c>
      <c r="G132" s="240">
        <f>SUM(G131+G128+G124+G120+G115+G117+G112+G103+G95)</f>
        <v>-19900</v>
      </c>
      <c r="H132" s="231">
        <f>SUM(H131+H128+H124+H120+H115+H117+H112+H103+H95)</f>
        <v>-22608.1</v>
      </c>
      <c r="I132" s="240">
        <f>SUM(I131+I128+I124+I120+I115+I117+I112+I103+I95)</f>
        <v>-20600</v>
      </c>
    </row>
    <row r="133" spans="1:9" ht="21" customHeight="1">
      <c r="A133" s="121"/>
      <c r="B133" s="123"/>
      <c r="C133" s="135" t="s">
        <v>103</v>
      </c>
      <c r="D133" s="124"/>
      <c r="E133" s="124"/>
      <c r="F133" s="229"/>
      <c r="G133" s="239"/>
      <c r="H133" s="229"/>
      <c r="I133" s="239"/>
    </row>
    <row r="134" spans="1:11" ht="14.25">
      <c r="A134" s="121">
        <v>3910</v>
      </c>
      <c r="B134" s="123"/>
      <c r="C134" s="117" t="s">
        <v>104</v>
      </c>
      <c r="D134" s="124"/>
      <c r="E134" s="124"/>
      <c r="F134" s="218">
        <v>0</v>
      </c>
      <c r="G134" s="236">
        <v>0</v>
      </c>
      <c r="H134" s="218">
        <v>0</v>
      </c>
      <c r="I134" s="236">
        <v>0</v>
      </c>
      <c r="K134" s="210"/>
    </row>
    <row r="135" spans="1:9" ht="14.25">
      <c r="A135" s="121">
        <v>3911</v>
      </c>
      <c r="B135" s="123"/>
      <c r="C135" s="117" t="s">
        <v>105</v>
      </c>
      <c r="D135" s="124"/>
      <c r="E135" s="124"/>
      <c r="F135" s="218">
        <v>26.05</v>
      </c>
      <c r="G135" s="236">
        <v>50</v>
      </c>
      <c r="H135" s="218">
        <v>46.15</v>
      </c>
      <c r="I135" s="236">
        <v>50</v>
      </c>
    </row>
    <row r="136" spans="1:9" ht="14.25">
      <c r="A136" s="121">
        <v>3990</v>
      </c>
      <c r="B136" s="123"/>
      <c r="C136" s="117" t="s">
        <v>106</v>
      </c>
      <c r="D136" s="124"/>
      <c r="E136" s="124"/>
      <c r="F136" s="218">
        <v>0</v>
      </c>
      <c r="G136" s="236">
        <v>0</v>
      </c>
      <c r="H136" s="218">
        <v>0</v>
      </c>
      <c r="I136" s="236">
        <v>0</v>
      </c>
    </row>
    <row r="137" spans="1:9" ht="14.25">
      <c r="A137" s="121">
        <v>3820</v>
      </c>
      <c r="B137" s="123"/>
      <c r="C137" s="117" t="s">
        <v>163</v>
      </c>
      <c r="D137" s="124"/>
      <c r="E137" s="124"/>
      <c r="F137" s="218">
        <v>0</v>
      </c>
      <c r="G137" s="236">
        <v>0</v>
      </c>
      <c r="H137" s="218">
        <v>0</v>
      </c>
      <c r="I137" s="236">
        <v>0</v>
      </c>
    </row>
    <row r="138" spans="1:9" ht="14.25">
      <c r="A138" s="121"/>
      <c r="B138" s="123">
        <v>6910</v>
      </c>
      <c r="C138" s="117" t="s">
        <v>108</v>
      </c>
      <c r="D138" s="124"/>
      <c r="E138" s="124"/>
      <c r="F138" s="218">
        <v>-3738.73</v>
      </c>
      <c r="G138" s="236">
        <v>0</v>
      </c>
      <c r="H138" s="218">
        <v>-252</v>
      </c>
      <c r="I138" s="236">
        <v>0</v>
      </c>
    </row>
    <row r="139" spans="1:9" ht="14.25">
      <c r="A139" s="121"/>
      <c r="B139" s="123">
        <v>6911</v>
      </c>
      <c r="C139" s="117" t="s">
        <v>109</v>
      </c>
      <c r="D139" s="124"/>
      <c r="E139" s="124"/>
      <c r="F139" s="218">
        <v>-169.81</v>
      </c>
      <c r="G139" s="236">
        <v>-150</v>
      </c>
      <c r="H139" s="218">
        <v>-131.1</v>
      </c>
      <c r="I139" s="236">
        <v>-150</v>
      </c>
    </row>
    <row r="140" spans="1:9" ht="14.25">
      <c r="A140" s="127"/>
      <c r="B140" s="128"/>
      <c r="C140" s="129" t="s">
        <v>110</v>
      </c>
      <c r="D140" s="130"/>
      <c r="E140" s="130"/>
      <c r="F140" s="226">
        <f>SUM(F134:F139)</f>
        <v>-3882.49</v>
      </c>
      <c r="G140" s="237">
        <f>SUM(G134:G139)</f>
        <v>-100</v>
      </c>
      <c r="H140" s="226">
        <f>SUM(H134:H139)</f>
        <v>-336.95</v>
      </c>
      <c r="I140" s="237">
        <f>SUM(I134:I139)</f>
        <v>-100</v>
      </c>
    </row>
    <row r="141" spans="1:9" ht="14.25">
      <c r="A141" s="121">
        <v>4914</v>
      </c>
      <c r="B141" s="123"/>
      <c r="C141" s="117" t="s">
        <v>217</v>
      </c>
      <c r="D141" s="124"/>
      <c r="E141" s="124"/>
      <c r="F141" s="229">
        <v>0</v>
      </c>
      <c r="G141" s="239">
        <v>700</v>
      </c>
      <c r="H141" s="229">
        <v>0</v>
      </c>
      <c r="I141" s="239">
        <v>700</v>
      </c>
    </row>
    <row r="142" spans="1:9" ht="14.25">
      <c r="A142" s="121">
        <v>4911</v>
      </c>
      <c r="B142" s="123"/>
      <c r="C142" s="117" t="s">
        <v>219</v>
      </c>
      <c r="D142" s="124"/>
      <c r="E142" s="124"/>
      <c r="F142" s="218">
        <v>0</v>
      </c>
      <c r="G142" s="236">
        <v>0</v>
      </c>
      <c r="H142" s="218">
        <v>0</v>
      </c>
      <c r="I142" s="236">
        <v>0</v>
      </c>
    </row>
    <row r="143" spans="1:9" ht="14.25">
      <c r="A143" s="121"/>
      <c r="B143" s="123">
        <v>7010</v>
      </c>
      <c r="C143" s="117" t="s">
        <v>220</v>
      </c>
      <c r="D143" s="124"/>
      <c r="E143" s="124"/>
      <c r="F143" s="218">
        <v>0</v>
      </c>
      <c r="G143" s="236">
        <v>0</v>
      </c>
      <c r="H143" s="218">
        <v>0</v>
      </c>
      <c r="I143" s="236">
        <v>0</v>
      </c>
    </row>
    <row r="144" spans="1:9" ht="14.25">
      <c r="A144" s="121"/>
      <c r="B144" s="123">
        <v>7020</v>
      </c>
      <c r="C144" s="117" t="s">
        <v>221</v>
      </c>
      <c r="D144" s="124"/>
      <c r="E144" s="124"/>
      <c r="F144" s="218">
        <v>0</v>
      </c>
      <c r="G144" s="236">
        <v>0</v>
      </c>
      <c r="H144" s="218">
        <v>0</v>
      </c>
      <c r="I144" s="236">
        <v>0</v>
      </c>
    </row>
    <row r="145" spans="1:9" ht="14.25">
      <c r="A145" s="121"/>
      <c r="B145" s="123">
        <v>7110</v>
      </c>
      <c r="C145" s="117" t="s">
        <v>222</v>
      </c>
      <c r="D145" s="124"/>
      <c r="E145" s="124"/>
      <c r="F145" s="218">
        <v>0</v>
      </c>
      <c r="G145" s="236">
        <v>0</v>
      </c>
      <c r="H145" s="218">
        <v>0</v>
      </c>
      <c r="I145" s="236">
        <v>0</v>
      </c>
    </row>
    <row r="146" spans="1:9" ht="14.25">
      <c r="A146" s="121"/>
      <c r="B146" s="123">
        <v>7210</v>
      </c>
      <c r="C146" s="117" t="s">
        <v>223</v>
      </c>
      <c r="D146" s="124"/>
      <c r="E146" s="124"/>
      <c r="F146" s="218">
        <v>0</v>
      </c>
      <c r="G146" s="236">
        <v>0</v>
      </c>
      <c r="H146" s="218">
        <v>0</v>
      </c>
      <c r="I146" s="236">
        <v>0</v>
      </c>
    </row>
    <row r="147" spans="1:9" ht="14.25">
      <c r="A147" s="121"/>
      <c r="B147" s="123">
        <v>7310</v>
      </c>
      <c r="C147" s="117" t="s">
        <v>224</v>
      </c>
      <c r="D147" s="124"/>
      <c r="E147" s="124"/>
      <c r="F147" s="218">
        <v>0</v>
      </c>
      <c r="G147" s="236">
        <v>0</v>
      </c>
      <c r="H147" s="218">
        <v>0</v>
      </c>
      <c r="I147" s="236">
        <v>0</v>
      </c>
    </row>
    <row r="148" spans="1:9" ht="14.25">
      <c r="A148" s="127"/>
      <c r="B148" s="128"/>
      <c r="C148" s="129" t="s">
        <v>225</v>
      </c>
      <c r="D148" s="130"/>
      <c r="E148" s="130"/>
      <c r="F148" s="226">
        <f>SUM(F141:F147)</f>
        <v>0</v>
      </c>
      <c r="G148" s="237">
        <f>SUM(G141:G147)</f>
        <v>700</v>
      </c>
      <c r="H148" s="226">
        <f>SUM(H141:H147)</f>
        <v>0</v>
      </c>
      <c r="I148" s="237">
        <f>SUM(I141:I147)</f>
        <v>700</v>
      </c>
    </row>
    <row r="149" spans="1:9" ht="20.25" customHeight="1">
      <c r="A149" s="145"/>
      <c r="B149" s="146"/>
      <c r="C149" s="147" t="s">
        <v>110</v>
      </c>
      <c r="D149" s="148"/>
      <c r="E149" s="148"/>
      <c r="F149" s="231">
        <f>SUM(F148+F140)</f>
        <v>-3882.49</v>
      </c>
      <c r="G149" s="240">
        <f>SUM(G148+G140)</f>
        <v>600</v>
      </c>
      <c r="H149" s="231">
        <f>SUM(H148+H140)</f>
        <v>-336.95</v>
      </c>
      <c r="I149" s="240">
        <f>SUM(I148+I140)</f>
        <v>600</v>
      </c>
    </row>
    <row r="150" spans="1:9" ht="21" customHeight="1">
      <c r="A150" s="261"/>
      <c r="B150" s="261"/>
      <c r="C150" s="262"/>
      <c r="D150" s="167"/>
      <c r="E150" s="167"/>
      <c r="F150" s="253"/>
      <c r="G150" s="222"/>
      <c r="H150" s="253"/>
      <c r="I150" s="222"/>
    </row>
    <row r="151" spans="1:9" ht="27" customHeight="1">
      <c r="A151" s="149" t="s">
        <v>111</v>
      </c>
      <c r="B151" s="150"/>
      <c r="C151" s="151"/>
      <c r="D151" s="150"/>
      <c r="E151" s="150"/>
      <c r="F151" s="248" t="s">
        <v>234</v>
      </c>
      <c r="G151" s="249" t="s">
        <v>235</v>
      </c>
      <c r="H151" s="248" t="s">
        <v>239</v>
      </c>
      <c r="I151" s="249" t="s">
        <v>240</v>
      </c>
    </row>
    <row r="152" spans="1:9" ht="11.25" customHeight="1">
      <c r="A152" s="152"/>
      <c r="B152" s="124"/>
      <c r="C152" s="153"/>
      <c r="D152" s="124"/>
      <c r="E152" s="124"/>
      <c r="F152" s="232"/>
      <c r="G152" s="243"/>
      <c r="H152" s="232"/>
      <c r="I152" s="243"/>
    </row>
    <row r="153" spans="1:11" s="155" customFormat="1" ht="19.5">
      <c r="A153" s="154" t="s">
        <v>112</v>
      </c>
      <c r="B153" s="124"/>
      <c r="D153" s="138"/>
      <c r="E153" s="156"/>
      <c r="F153" s="229">
        <f>F44</f>
        <v>-72.57999999999947</v>
      </c>
      <c r="G153" s="244">
        <f>G44</f>
        <v>2750</v>
      </c>
      <c r="H153" s="229">
        <f>H44</f>
        <v>-373.85000000000036</v>
      </c>
      <c r="I153" s="244">
        <f>I44</f>
        <v>1960</v>
      </c>
      <c r="J153" s="157"/>
      <c r="K153" s="211"/>
    </row>
    <row r="154" spans="1:9" ht="21" customHeight="1">
      <c r="A154" s="158" t="s">
        <v>113</v>
      </c>
      <c r="B154" s="159"/>
      <c r="C154" s="160"/>
      <c r="D154" s="161"/>
      <c r="E154" s="159"/>
      <c r="F154" s="218">
        <f>F81</f>
        <v>10150.26</v>
      </c>
      <c r="G154" s="245">
        <f>G81</f>
        <v>16340</v>
      </c>
      <c r="H154" s="218">
        <f>H81</f>
        <v>21524.05</v>
      </c>
      <c r="I154" s="245">
        <f>I81</f>
        <v>18050</v>
      </c>
    </row>
    <row r="155" spans="1:9" ht="21" customHeight="1">
      <c r="A155" s="158" t="s">
        <v>114</v>
      </c>
      <c r="B155" s="159"/>
      <c r="C155" s="160"/>
      <c r="D155" s="161"/>
      <c r="E155" s="159"/>
      <c r="F155" s="218">
        <f>F132</f>
        <v>-25790.15</v>
      </c>
      <c r="G155" s="245">
        <f>G132</f>
        <v>-19900</v>
      </c>
      <c r="H155" s="218">
        <f>H132</f>
        <v>-22608.1</v>
      </c>
      <c r="I155" s="245">
        <f>I132</f>
        <v>-20600</v>
      </c>
    </row>
    <row r="156" spans="1:14" ht="21" customHeight="1">
      <c r="A156" s="162" t="s">
        <v>115</v>
      </c>
      <c r="B156" s="163"/>
      <c r="C156" s="164"/>
      <c r="D156" s="165"/>
      <c r="E156" s="163"/>
      <c r="F156" s="233">
        <f>F149</f>
        <v>-3882.49</v>
      </c>
      <c r="G156" s="246">
        <f>G149</f>
        <v>600</v>
      </c>
      <c r="H156" s="233">
        <f>H149</f>
        <v>-336.95</v>
      </c>
      <c r="I156" s="246">
        <f>I149</f>
        <v>600</v>
      </c>
      <c r="N156" s="185"/>
    </row>
    <row r="157" spans="1:9" ht="21" customHeight="1">
      <c r="A157" s="166" t="s">
        <v>116</v>
      </c>
      <c r="B157" s="124"/>
      <c r="C157" s="88"/>
      <c r="D157" s="124"/>
      <c r="E157" s="144"/>
      <c r="F157" s="234">
        <f>SUM(F153:F156)</f>
        <v>-19594.96</v>
      </c>
      <c r="G157" s="247">
        <f>SUM(G153:G156)</f>
        <v>-210</v>
      </c>
      <c r="H157" s="234">
        <f>SUM(H153:H156)</f>
        <v>-1794.8500000000015</v>
      </c>
      <c r="I157" s="247">
        <f>SUM(I153:I156)</f>
        <v>10</v>
      </c>
    </row>
    <row r="158" spans="1:9" ht="14.25">
      <c r="A158" s="150"/>
      <c r="B158" s="150"/>
      <c r="C158" s="150"/>
      <c r="D158" s="150"/>
      <c r="E158" s="150"/>
      <c r="F158" s="253"/>
      <c r="G158" s="222"/>
      <c r="H158" s="253"/>
      <c r="I158" s="222"/>
    </row>
    <row r="159" spans="1:9" ht="24.75" customHeight="1">
      <c r="A159" s="187" t="s">
        <v>242</v>
      </c>
      <c r="B159" s="167"/>
      <c r="C159" s="188"/>
      <c r="D159" s="189"/>
      <c r="E159" s="189"/>
      <c r="F159" s="256"/>
      <c r="G159" s="260"/>
      <c r="H159" s="254">
        <f>SUM(H157)</f>
        <v>-1794.8500000000015</v>
      </c>
      <c r="I159" s="255">
        <f>SUM(I157)</f>
        <v>10</v>
      </c>
    </row>
  </sheetData>
  <sheetProtection/>
  <printOptions horizontalCentered="1"/>
  <pageMargins left="0.5905511811023623" right="0.3937007874015748" top="0.7874015748031497" bottom="0.5905511811023623" header="0.1968503937007874" footer="0.1968503937007874"/>
  <pageSetup horizontalDpi="600" verticalDpi="600" orientation="portrait" paperSize="9" scale="70" r:id="rId2"/>
  <headerFooter alignWithMargins="0">
    <oddFooter>&amp;L25.7.2013 ke&amp;R Seite &amp;P/&amp;N</oddFooter>
  </headerFooter>
  <rowBreaks count="2" manualBreakCount="2">
    <brk id="77" max="255" man="1"/>
    <brk id="14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73">
      <selection activeCell="G20" sqref="G20"/>
    </sheetView>
  </sheetViews>
  <sheetFormatPr defaultColWidth="11.421875" defaultRowHeight="12.75"/>
  <cols>
    <col min="1" max="1" width="11.57421875" style="169" customWidth="1"/>
    <col min="2" max="2" width="25.00390625" style="169" customWidth="1"/>
    <col min="3" max="3" width="14.00390625" style="203" customWidth="1"/>
    <col min="4" max="4" width="14.00390625" style="169" customWidth="1"/>
    <col min="5" max="16384" width="11.421875" style="169" customWidth="1"/>
  </cols>
  <sheetData>
    <row r="1" spans="1:4" ht="15">
      <c r="A1" s="170">
        <v>1000</v>
      </c>
      <c r="B1" s="169" t="s">
        <v>6</v>
      </c>
      <c r="C1" s="194">
        <v>8.15</v>
      </c>
      <c r="D1" s="169">
        <v>0</v>
      </c>
    </row>
    <row r="2" spans="1:4" ht="15">
      <c r="A2" s="170">
        <v>1010</v>
      </c>
      <c r="B2" s="169" t="s">
        <v>117</v>
      </c>
      <c r="C2" s="194">
        <v>0</v>
      </c>
      <c r="D2" s="169">
        <v>0</v>
      </c>
    </row>
    <row r="3" spans="1:4" ht="15">
      <c r="A3" s="170">
        <v>1021</v>
      </c>
      <c r="B3" s="169" t="s">
        <v>118</v>
      </c>
      <c r="C3" s="194">
        <v>68915.53</v>
      </c>
      <c r="D3" s="169">
        <v>0</v>
      </c>
    </row>
    <row r="4" spans="1:4" ht="15">
      <c r="A4" s="170">
        <v>1110</v>
      </c>
      <c r="B4" s="169" t="s">
        <v>12</v>
      </c>
      <c r="C4" s="194">
        <v>0</v>
      </c>
      <c r="D4" s="169">
        <v>0</v>
      </c>
    </row>
    <row r="5" spans="1:4" ht="15">
      <c r="A5" s="170">
        <v>1120</v>
      </c>
      <c r="B5" s="169" t="s">
        <v>13</v>
      </c>
      <c r="C5" s="194">
        <v>0</v>
      </c>
      <c r="D5" s="169">
        <v>0</v>
      </c>
    </row>
    <row r="6" spans="1:4" ht="15">
      <c r="A6" s="170">
        <v>1211</v>
      </c>
      <c r="B6" s="169" t="s">
        <v>119</v>
      </c>
      <c r="C6" s="194">
        <v>-581.4</v>
      </c>
      <c r="D6" s="169">
        <v>0</v>
      </c>
    </row>
    <row r="7" spans="1:4" ht="15">
      <c r="A7" s="170">
        <v>1213</v>
      </c>
      <c r="B7" s="169" t="s">
        <v>120</v>
      </c>
      <c r="C7" s="194">
        <v>300</v>
      </c>
      <c r="D7" s="169">
        <v>0</v>
      </c>
    </row>
    <row r="8" spans="1:4" ht="15">
      <c r="A8" s="170">
        <v>1215</v>
      </c>
      <c r="B8" s="169" t="s">
        <v>11</v>
      </c>
      <c r="C8" s="194">
        <v>391.05</v>
      </c>
      <c r="D8" s="169">
        <v>0</v>
      </c>
    </row>
    <row r="9" spans="1:4" ht="15">
      <c r="A9" s="170">
        <v>1310</v>
      </c>
      <c r="B9" s="169" t="s">
        <v>14</v>
      </c>
      <c r="C9" s="194">
        <v>7356.9</v>
      </c>
      <c r="D9" s="169">
        <v>0</v>
      </c>
    </row>
    <row r="10" spans="1:4" ht="15">
      <c r="A10" s="184">
        <v>999999</v>
      </c>
      <c r="B10" s="169" t="s">
        <v>121</v>
      </c>
      <c r="C10" s="203">
        <v>0</v>
      </c>
      <c r="D10" s="169">
        <v>0</v>
      </c>
    </row>
    <row r="11" spans="1:4" ht="15">
      <c r="A11" s="171">
        <v>2010</v>
      </c>
      <c r="B11" s="169" t="s">
        <v>122</v>
      </c>
      <c r="C11" s="194">
        <v>60062.05</v>
      </c>
      <c r="D11" s="169">
        <v>0</v>
      </c>
    </row>
    <row r="12" spans="1:4" ht="15">
      <c r="A12" s="171">
        <v>2212</v>
      </c>
      <c r="B12" s="169" t="s">
        <v>123</v>
      </c>
      <c r="C12" s="194">
        <v>14357.85</v>
      </c>
      <c r="D12" s="169">
        <v>0</v>
      </c>
    </row>
    <row r="13" spans="1:4" ht="15">
      <c r="A13" s="171">
        <v>2213</v>
      </c>
      <c r="B13" s="169" t="s">
        <v>124</v>
      </c>
      <c r="C13" s="194">
        <v>3930.35</v>
      </c>
      <c r="D13" s="169">
        <v>0</v>
      </c>
    </row>
    <row r="14" spans="1:4" ht="15">
      <c r="A14" s="171">
        <v>2310</v>
      </c>
      <c r="B14" s="169" t="s">
        <v>18</v>
      </c>
      <c r="C14" s="194">
        <v>24401.5</v>
      </c>
      <c r="D14" s="169">
        <v>0</v>
      </c>
    </row>
    <row r="15" spans="1:4" ht="15">
      <c r="A15" s="171">
        <v>2910</v>
      </c>
      <c r="B15" s="169" t="s">
        <v>125</v>
      </c>
      <c r="C15" s="194">
        <v>0</v>
      </c>
      <c r="D15" s="169">
        <v>0</v>
      </c>
    </row>
    <row r="16" spans="1:4" ht="15">
      <c r="A16" s="171">
        <v>3010</v>
      </c>
      <c r="B16" s="169" t="s">
        <v>126</v>
      </c>
      <c r="C16" s="194">
        <v>6500</v>
      </c>
      <c r="D16" s="169">
        <v>0</v>
      </c>
    </row>
    <row r="17" spans="1:4" ht="15">
      <c r="A17" s="171">
        <v>3011</v>
      </c>
      <c r="B17" s="169" t="s">
        <v>127</v>
      </c>
      <c r="C17" s="194">
        <v>60</v>
      </c>
      <c r="D17" s="169">
        <v>0</v>
      </c>
    </row>
    <row r="18" spans="1:4" ht="15">
      <c r="A18" s="171">
        <v>3012</v>
      </c>
      <c r="B18" s="169" t="s">
        <v>128</v>
      </c>
      <c r="C18" s="194">
        <v>333.6</v>
      </c>
      <c r="D18" s="169">
        <v>0</v>
      </c>
    </row>
    <row r="19" spans="1:4" ht="15">
      <c r="A19" s="171">
        <v>3013</v>
      </c>
      <c r="B19" s="169" t="s">
        <v>129</v>
      </c>
      <c r="C19" s="194">
        <v>661.1</v>
      </c>
      <c r="D19" s="169">
        <v>0</v>
      </c>
    </row>
    <row r="20" spans="1:4" ht="15">
      <c r="A20" s="171">
        <v>3014</v>
      </c>
      <c r="B20" s="169" t="s">
        <v>130</v>
      </c>
      <c r="C20" s="194">
        <v>33.4</v>
      </c>
      <c r="D20" s="169">
        <v>0</v>
      </c>
    </row>
    <row r="21" spans="1:4" ht="15">
      <c r="A21" s="171">
        <v>3015</v>
      </c>
      <c r="B21" s="169" t="s">
        <v>131</v>
      </c>
      <c r="C21" s="194">
        <v>0</v>
      </c>
      <c r="D21" s="169">
        <v>0</v>
      </c>
    </row>
    <row r="22" spans="1:4" ht="15">
      <c r="A22" s="171">
        <v>3016</v>
      </c>
      <c r="B22" s="169" t="s">
        <v>132</v>
      </c>
      <c r="C22" s="194">
        <v>550</v>
      </c>
      <c r="D22" s="169">
        <v>0</v>
      </c>
    </row>
    <row r="23" spans="1:4" ht="15">
      <c r="A23" s="172">
        <v>3021</v>
      </c>
      <c r="B23" s="169" t="s">
        <v>170</v>
      </c>
      <c r="C23" s="194">
        <v>210</v>
      </c>
      <c r="D23" s="169">
        <v>0</v>
      </c>
    </row>
    <row r="24" spans="1:4" ht="15">
      <c r="A24" s="172">
        <v>3022</v>
      </c>
      <c r="B24" s="169" t="s">
        <v>133</v>
      </c>
      <c r="C24" s="194">
        <v>349</v>
      </c>
      <c r="D24" s="169">
        <v>0</v>
      </c>
    </row>
    <row r="25" spans="1:4" ht="15">
      <c r="A25" s="172">
        <v>3023</v>
      </c>
      <c r="B25" s="169" t="s">
        <v>134</v>
      </c>
      <c r="C25" s="194">
        <v>151.2</v>
      </c>
      <c r="D25" s="169">
        <v>0</v>
      </c>
    </row>
    <row r="26" spans="1:4" ht="15">
      <c r="A26" s="172">
        <v>3024</v>
      </c>
      <c r="B26" s="169" t="s">
        <v>135</v>
      </c>
      <c r="C26" s="194">
        <v>80.9</v>
      </c>
      <c r="D26" s="169">
        <v>0</v>
      </c>
    </row>
    <row r="27" spans="1:4" ht="15">
      <c r="A27" s="172">
        <v>3025</v>
      </c>
      <c r="B27" s="169" t="s">
        <v>136</v>
      </c>
      <c r="C27" s="194">
        <v>0</v>
      </c>
      <c r="D27" s="169">
        <v>0</v>
      </c>
    </row>
    <row r="28" spans="1:4" ht="15">
      <c r="A28" s="172">
        <v>3040</v>
      </c>
      <c r="B28" s="169" t="s">
        <v>79</v>
      </c>
      <c r="C28" s="194">
        <v>177.5</v>
      </c>
      <c r="D28" s="169">
        <v>0</v>
      </c>
    </row>
    <row r="29" spans="1:4" ht="15">
      <c r="A29" s="172">
        <v>3041</v>
      </c>
      <c r="B29" s="169" t="s">
        <v>137</v>
      </c>
      <c r="C29" s="194">
        <v>90</v>
      </c>
      <c r="D29" s="169">
        <v>0</v>
      </c>
    </row>
    <row r="30" spans="1:4" ht="15">
      <c r="A30" s="172">
        <v>3042</v>
      </c>
      <c r="B30" s="169" t="s">
        <v>138</v>
      </c>
      <c r="C30" s="194">
        <v>260</v>
      </c>
      <c r="D30" s="169">
        <v>0</v>
      </c>
    </row>
    <row r="31" spans="1:4" ht="15">
      <c r="A31" s="172">
        <v>3043</v>
      </c>
      <c r="B31" s="169" t="s">
        <v>139</v>
      </c>
      <c r="C31" s="194">
        <v>38.85</v>
      </c>
      <c r="D31" s="169">
        <v>0</v>
      </c>
    </row>
    <row r="32" spans="1:4" ht="15">
      <c r="A32" s="172">
        <v>3111</v>
      </c>
      <c r="B32" s="169" t="s">
        <v>171</v>
      </c>
      <c r="C32" s="194">
        <v>90</v>
      </c>
      <c r="D32" s="169">
        <v>0</v>
      </c>
    </row>
    <row r="33" spans="1:4" ht="15">
      <c r="A33" s="172">
        <v>3112</v>
      </c>
      <c r="B33" s="169" t="s">
        <v>140</v>
      </c>
      <c r="C33" s="194">
        <v>72</v>
      </c>
      <c r="D33" s="169">
        <v>0</v>
      </c>
    </row>
    <row r="34" spans="1:4" ht="15">
      <c r="A34" s="172">
        <v>3113</v>
      </c>
      <c r="B34" s="169" t="s">
        <v>141</v>
      </c>
      <c r="C34" s="194">
        <v>0</v>
      </c>
      <c r="D34" s="169">
        <v>0</v>
      </c>
    </row>
    <row r="35" spans="1:4" ht="15">
      <c r="A35" s="173">
        <v>3116</v>
      </c>
      <c r="B35" s="169" t="s">
        <v>172</v>
      </c>
      <c r="C35" s="194">
        <v>252.27</v>
      </c>
      <c r="D35" s="169">
        <v>0</v>
      </c>
    </row>
    <row r="36" spans="1:4" ht="15">
      <c r="A36" s="173">
        <v>3120</v>
      </c>
      <c r="B36" s="169" t="s">
        <v>173</v>
      </c>
      <c r="C36" s="194">
        <v>2505</v>
      </c>
      <c r="D36" s="169">
        <v>0</v>
      </c>
    </row>
    <row r="37" spans="1:4" ht="15">
      <c r="A37" s="173">
        <v>3122</v>
      </c>
      <c r="B37" s="169" t="s">
        <v>142</v>
      </c>
      <c r="C37" s="194">
        <v>0</v>
      </c>
      <c r="D37" s="169">
        <v>0</v>
      </c>
    </row>
    <row r="38" spans="1:4" ht="15">
      <c r="A38" s="173">
        <v>3123</v>
      </c>
      <c r="B38" s="169" t="s">
        <v>143</v>
      </c>
      <c r="C38" s="194">
        <v>0</v>
      </c>
      <c r="D38" s="169">
        <v>0</v>
      </c>
    </row>
    <row r="39" spans="1:4" ht="15">
      <c r="A39" s="173">
        <v>3125</v>
      </c>
      <c r="B39" s="169" t="s">
        <v>144</v>
      </c>
      <c r="C39" s="194">
        <v>1220</v>
      </c>
      <c r="D39" s="169">
        <v>0</v>
      </c>
    </row>
    <row r="40" spans="1:4" ht="15">
      <c r="A40" s="173">
        <v>3126</v>
      </c>
      <c r="B40" s="169" t="s">
        <v>174</v>
      </c>
      <c r="C40" s="194">
        <v>900</v>
      </c>
      <c r="D40" s="169">
        <v>0</v>
      </c>
    </row>
    <row r="41" spans="1:4" ht="15">
      <c r="A41" s="173">
        <v>3130</v>
      </c>
      <c r="B41" s="169" t="s">
        <v>145</v>
      </c>
      <c r="C41" s="194">
        <v>0</v>
      </c>
      <c r="D41" s="169">
        <v>0</v>
      </c>
    </row>
    <row r="42" spans="1:4" ht="15">
      <c r="A42" s="173">
        <v>3131</v>
      </c>
      <c r="B42" s="169" t="s">
        <v>146</v>
      </c>
      <c r="C42" s="194">
        <v>0</v>
      </c>
      <c r="D42" s="169">
        <v>0</v>
      </c>
    </row>
    <row r="43" spans="1:4" ht="15">
      <c r="A43" s="173">
        <v>3132</v>
      </c>
      <c r="B43" s="169" t="s">
        <v>147</v>
      </c>
      <c r="C43" s="194">
        <v>0</v>
      </c>
      <c r="D43" s="169">
        <v>0</v>
      </c>
    </row>
    <row r="44" spans="1:4" ht="15">
      <c r="A44" s="173">
        <v>3133</v>
      </c>
      <c r="B44" s="169" t="s">
        <v>148</v>
      </c>
      <c r="C44" s="194">
        <v>0</v>
      </c>
      <c r="D44" s="169">
        <v>0</v>
      </c>
    </row>
    <row r="45" spans="1:4" ht="15">
      <c r="A45" s="173">
        <v>3134</v>
      </c>
      <c r="B45" s="169" t="s">
        <v>149</v>
      </c>
      <c r="C45" s="194">
        <v>0</v>
      </c>
      <c r="D45" s="169">
        <v>0</v>
      </c>
    </row>
    <row r="46" spans="1:4" ht="15">
      <c r="A46" s="173">
        <v>3135</v>
      </c>
      <c r="B46" s="169" t="s">
        <v>150</v>
      </c>
      <c r="C46" s="194">
        <v>204</v>
      </c>
      <c r="D46" s="169">
        <v>0</v>
      </c>
    </row>
    <row r="47" spans="1:4" ht="15">
      <c r="A47" s="173">
        <v>3136</v>
      </c>
      <c r="B47" s="169" t="s">
        <v>175</v>
      </c>
      <c r="C47" s="194">
        <v>670.6</v>
      </c>
      <c r="D47" s="169">
        <v>0</v>
      </c>
    </row>
    <row r="48" spans="1:4" ht="15">
      <c r="A48" s="173">
        <v>3140</v>
      </c>
      <c r="B48" s="169" t="s">
        <v>151</v>
      </c>
      <c r="C48" s="194">
        <v>740</v>
      </c>
      <c r="D48" s="169">
        <v>0</v>
      </c>
    </row>
    <row r="49" spans="1:4" ht="15">
      <c r="A49" s="173">
        <v>3142</v>
      </c>
      <c r="B49" s="169" t="s">
        <v>152</v>
      </c>
      <c r="C49" s="194">
        <v>55</v>
      </c>
      <c r="D49" s="169">
        <v>0</v>
      </c>
    </row>
    <row r="50" spans="1:4" ht="15">
      <c r="A50" s="173">
        <v>3143</v>
      </c>
      <c r="B50" s="169" t="s">
        <v>153</v>
      </c>
      <c r="C50" s="194">
        <v>0.3</v>
      </c>
      <c r="D50" s="169">
        <v>0</v>
      </c>
    </row>
    <row r="51" spans="1:4" ht="15">
      <c r="A51" s="173">
        <v>3144</v>
      </c>
      <c r="B51" s="169" t="s">
        <v>154</v>
      </c>
      <c r="C51" s="194">
        <v>61.7</v>
      </c>
      <c r="D51" s="169">
        <v>0</v>
      </c>
    </row>
    <row r="52" spans="1:4" ht="15">
      <c r="A52" s="173">
        <v>3145</v>
      </c>
      <c r="B52" s="169" t="s">
        <v>155</v>
      </c>
      <c r="C52" s="194">
        <v>0</v>
      </c>
      <c r="D52" s="169">
        <v>0</v>
      </c>
    </row>
    <row r="53" spans="1:4" ht="15">
      <c r="A53" s="173">
        <v>3146</v>
      </c>
      <c r="B53" s="169" t="s">
        <v>156</v>
      </c>
      <c r="C53" s="194">
        <v>1265.75</v>
      </c>
      <c r="D53" s="169">
        <v>0</v>
      </c>
    </row>
    <row r="54" spans="1:4" ht="15">
      <c r="A54" s="173">
        <v>3150</v>
      </c>
      <c r="B54" s="169" t="s">
        <v>176</v>
      </c>
      <c r="C54" s="194">
        <v>369</v>
      </c>
      <c r="D54" s="169">
        <v>0</v>
      </c>
    </row>
    <row r="55" spans="1:4" ht="15">
      <c r="A55" s="173">
        <v>3160</v>
      </c>
      <c r="B55" s="169" t="s">
        <v>177</v>
      </c>
      <c r="C55" s="194">
        <v>3302.5</v>
      </c>
      <c r="D55" s="169">
        <v>0</v>
      </c>
    </row>
    <row r="56" spans="1:4" ht="15">
      <c r="A56" s="173">
        <v>3161</v>
      </c>
      <c r="B56" s="169" t="s">
        <v>157</v>
      </c>
      <c r="C56" s="194">
        <v>400</v>
      </c>
      <c r="D56" s="169">
        <v>0</v>
      </c>
    </row>
    <row r="57" spans="1:4" ht="15">
      <c r="A57" s="173">
        <v>3162</v>
      </c>
      <c r="B57" s="169" t="s">
        <v>158</v>
      </c>
      <c r="C57" s="194">
        <v>265.5</v>
      </c>
      <c r="D57" s="169">
        <v>0</v>
      </c>
    </row>
    <row r="58" spans="1:4" ht="15">
      <c r="A58" s="173">
        <v>3163</v>
      </c>
      <c r="B58" s="169" t="s">
        <v>159</v>
      </c>
      <c r="C58" s="194">
        <v>65</v>
      </c>
      <c r="D58" s="169">
        <v>0</v>
      </c>
    </row>
    <row r="59" spans="1:4" ht="15">
      <c r="A59" s="173">
        <v>3164</v>
      </c>
      <c r="B59" s="169" t="s">
        <v>160</v>
      </c>
      <c r="C59" s="194">
        <v>50</v>
      </c>
      <c r="D59" s="169">
        <v>0</v>
      </c>
    </row>
    <row r="60" spans="1:4" ht="15">
      <c r="A60" s="173">
        <v>3165</v>
      </c>
      <c r="B60" s="169" t="s">
        <v>178</v>
      </c>
      <c r="C60" s="194">
        <v>1342.5</v>
      </c>
      <c r="D60" s="169">
        <v>0</v>
      </c>
    </row>
    <row r="61" spans="1:4" ht="15">
      <c r="A61" s="173">
        <v>3166</v>
      </c>
      <c r="B61" s="169" t="s">
        <v>179</v>
      </c>
      <c r="C61" s="194">
        <v>370.6</v>
      </c>
      <c r="D61" s="169">
        <v>0</v>
      </c>
    </row>
    <row r="62" spans="1:4" ht="15">
      <c r="A62" s="173">
        <v>3210</v>
      </c>
      <c r="B62" s="169" t="s">
        <v>180</v>
      </c>
      <c r="C62" s="194">
        <v>22030</v>
      </c>
      <c r="D62" s="169">
        <v>0</v>
      </c>
    </row>
    <row r="63" spans="1:4" ht="15">
      <c r="A63" s="173">
        <v>3212</v>
      </c>
      <c r="B63" s="169" t="s">
        <v>181</v>
      </c>
      <c r="C63" s="194">
        <v>3036.6</v>
      </c>
      <c r="D63" s="169">
        <v>0</v>
      </c>
    </row>
    <row r="64" spans="1:4" ht="15">
      <c r="A64" s="174">
        <v>3213</v>
      </c>
      <c r="B64" s="169" t="s">
        <v>182</v>
      </c>
      <c r="C64" s="194">
        <v>2340</v>
      </c>
      <c r="D64" s="169">
        <v>0</v>
      </c>
    </row>
    <row r="65" spans="1:4" ht="15">
      <c r="A65" s="173">
        <v>3214</v>
      </c>
      <c r="B65" s="169" t="s">
        <v>183</v>
      </c>
      <c r="C65" s="194">
        <v>0</v>
      </c>
      <c r="D65" s="169">
        <v>0</v>
      </c>
    </row>
    <row r="66" spans="1:4" ht="15">
      <c r="A66" s="174">
        <v>3215</v>
      </c>
      <c r="B66" s="169" t="s">
        <v>184</v>
      </c>
      <c r="C66" s="194">
        <v>0</v>
      </c>
      <c r="D66" s="169">
        <v>0</v>
      </c>
    </row>
    <row r="67" spans="1:4" ht="15">
      <c r="A67" s="173">
        <v>3216</v>
      </c>
      <c r="B67" s="169" t="s">
        <v>185</v>
      </c>
      <c r="C67" s="194">
        <v>0</v>
      </c>
      <c r="D67" s="169">
        <v>0</v>
      </c>
    </row>
    <row r="68" spans="1:4" ht="15">
      <c r="A68" s="174">
        <v>3217</v>
      </c>
      <c r="B68" s="169" t="s">
        <v>186</v>
      </c>
      <c r="C68" s="194">
        <v>2073</v>
      </c>
      <c r="D68" s="169">
        <v>0</v>
      </c>
    </row>
    <row r="69" spans="1:4" ht="15">
      <c r="A69" s="174">
        <v>3220</v>
      </c>
      <c r="B69" s="169" t="s">
        <v>187</v>
      </c>
      <c r="C69" s="194">
        <v>1237.5</v>
      </c>
      <c r="D69" s="169">
        <v>0</v>
      </c>
    </row>
    <row r="70" spans="1:4" ht="15">
      <c r="A70" s="174">
        <v>3221</v>
      </c>
      <c r="B70" s="169" t="s">
        <v>188</v>
      </c>
      <c r="C70" s="194">
        <v>1800</v>
      </c>
      <c r="D70" s="169">
        <v>0</v>
      </c>
    </row>
    <row r="71" spans="1:4" ht="15">
      <c r="A71" s="174">
        <v>3410</v>
      </c>
      <c r="B71" s="169" t="s">
        <v>161</v>
      </c>
      <c r="C71" s="194">
        <v>4176</v>
      </c>
      <c r="D71" s="169">
        <v>0</v>
      </c>
    </row>
    <row r="72" spans="1:4" ht="15">
      <c r="A72" s="174">
        <v>3420</v>
      </c>
      <c r="B72" s="169" t="s">
        <v>162</v>
      </c>
      <c r="C72" s="194">
        <v>1407.8</v>
      </c>
      <c r="D72" s="169">
        <v>0</v>
      </c>
    </row>
    <row r="73" spans="1:4" ht="15">
      <c r="A73" s="174">
        <v>0</v>
      </c>
      <c r="B73" s="169" t="s">
        <v>107</v>
      </c>
      <c r="C73" s="194">
        <v>0</v>
      </c>
      <c r="D73" s="169">
        <v>0</v>
      </c>
    </row>
    <row r="74" spans="1:4" ht="15">
      <c r="A74" s="174">
        <v>3820</v>
      </c>
      <c r="B74" s="169" t="s">
        <v>163</v>
      </c>
      <c r="C74" s="194">
        <v>0</v>
      </c>
      <c r="D74" s="169">
        <v>0</v>
      </c>
    </row>
    <row r="75" spans="1:4" ht="15">
      <c r="A75" s="174">
        <v>3910</v>
      </c>
      <c r="B75" s="169" t="s">
        <v>104</v>
      </c>
      <c r="C75" s="194">
        <v>70.45</v>
      </c>
      <c r="D75" s="169">
        <v>0</v>
      </c>
    </row>
    <row r="76" spans="1:4" ht="15">
      <c r="A76" s="174">
        <v>3911</v>
      </c>
      <c r="B76" s="169" t="s">
        <v>164</v>
      </c>
      <c r="C76" s="194">
        <v>85.45</v>
      </c>
      <c r="D76" s="169">
        <v>0</v>
      </c>
    </row>
    <row r="77" spans="1:4" ht="15">
      <c r="A77" s="174">
        <v>3912</v>
      </c>
      <c r="B77" s="169" t="s">
        <v>165</v>
      </c>
      <c r="C77" s="194">
        <v>475</v>
      </c>
      <c r="D77" s="169">
        <v>0</v>
      </c>
    </row>
    <row r="78" spans="1:4" ht="15">
      <c r="A78" s="174">
        <v>3990</v>
      </c>
      <c r="B78" s="169" t="s">
        <v>106</v>
      </c>
      <c r="C78" s="194">
        <v>0</v>
      </c>
      <c r="D78" s="169">
        <v>0</v>
      </c>
    </row>
    <row r="79" spans="1:4" ht="15">
      <c r="A79" s="174">
        <v>4910</v>
      </c>
      <c r="B79" s="169" t="s">
        <v>166</v>
      </c>
      <c r="C79" s="194">
        <v>10957.35</v>
      </c>
      <c r="D79" s="169">
        <v>0</v>
      </c>
    </row>
    <row r="80" spans="1:4" ht="15">
      <c r="A80" s="174">
        <v>4911</v>
      </c>
      <c r="B80" s="169" t="s">
        <v>189</v>
      </c>
      <c r="C80" s="194">
        <v>0</v>
      </c>
      <c r="D80" s="169">
        <v>0</v>
      </c>
    </row>
    <row r="81" spans="1:4" ht="15">
      <c r="A81" s="174">
        <v>4912</v>
      </c>
      <c r="B81" s="169" t="s">
        <v>190</v>
      </c>
      <c r="C81" s="194">
        <v>1063.6</v>
      </c>
      <c r="D81" s="169">
        <v>0</v>
      </c>
    </row>
    <row r="82" spans="1:4" ht="15">
      <c r="A82" s="174">
        <v>4914</v>
      </c>
      <c r="B82" s="169" t="s">
        <v>191</v>
      </c>
      <c r="C82" s="194">
        <v>1700</v>
      </c>
      <c r="D82" s="169">
        <v>0</v>
      </c>
    </row>
    <row r="83" spans="1:4" ht="15">
      <c r="A83" s="175">
        <v>5010</v>
      </c>
      <c r="B83" s="169" t="s">
        <v>192</v>
      </c>
      <c r="C83" s="194">
        <v>12534</v>
      </c>
      <c r="D83" s="169">
        <v>0</v>
      </c>
    </row>
    <row r="84" spans="1:4" ht="15">
      <c r="A84" s="175">
        <v>5020</v>
      </c>
      <c r="B84" s="169" t="s">
        <v>193</v>
      </c>
      <c r="C84" s="194">
        <v>1260</v>
      </c>
      <c r="D84" s="169">
        <v>0</v>
      </c>
    </row>
    <row r="85" spans="1:4" ht="15">
      <c r="A85" s="175">
        <v>5040</v>
      </c>
      <c r="B85" s="169" t="s">
        <v>194</v>
      </c>
      <c r="C85" s="194">
        <v>6000</v>
      </c>
      <c r="D85" s="169">
        <v>0</v>
      </c>
    </row>
    <row r="86" spans="1:4" ht="15">
      <c r="A86" s="175">
        <v>5110</v>
      </c>
      <c r="B86" s="169" t="s">
        <v>195</v>
      </c>
      <c r="C86" s="194">
        <v>4320</v>
      </c>
      <c r="D86" s="169">
        <v>0</v>
      </c>
    </row>
    <row r="87" spans="1:4" ht="15">
      <c r="A87" s="175">
        <v>5120</v>
      </c>
      <c r="B87" s="169" t="s">
        <v>196</v>
      </c>
      <c r="C87" s="194">
        <v>1692</v>
      </c>
      <c r="D87" s="169">
        <v>0</v>
      </c>
    </row>
    <row r="88" spans="1:4" ht="15">
      <c r="A88" s="175">
        <v>5130</v>
      </c>
      <c r="B88" s="169" t="s">
        <v>197</v>
      </c>
      <c r="C88" s="194">
        <v>1600</v>
      </c>
      <c r="D88" s="169">
        <v>0</v>
      </c>
    </row>
    <row r="89" spans="1:4" ht="15">
      <c r="A89" s="175">
        <v>5140</v>
      </c>
      <c r="B89" s="169" t="s">
        <v>198</v>
      </c>
      <c r="C89" s="194">
        <v>4401</v>
      </c>
      <c r="D89" s="169">
        <v>0</v>
      </c>
    </row>
    <row r="90" spans="1:4" ht="15">
      <c r="A90" s="175">
        <v>5160</v>
      </c>
      <c r="B90" s="169" t="s">
        <v>199</v>
      </c>
      <c r="C90" s="194">
        <v>845</v>
      </c>
      <c r="D90" s="169">
        <v>0</v>
      </c>
    </row>
    <row r="91" spans="1:4" ht="15">
      <c r="A91" s="175">
        <v>5210</v>
      </c>
      <c r="B91" s="169" t="s">
        <v>200</v>
      </c>
      <c r="C91" s="194">
        <v>6300</v>
      </c>
      <c r="D91" s="169">
        <v>0</v>
      </c>
    </row>
    <row r="92" spans="1:4" ht="15">
      <c r="A92" s="175">
        <v>5211</v>
      </c>
      <c r="B92" s="169" t="s">
        <v>201</v>
      </c>
      <c r="C92" s="194">
        <v>-6296</v>
      </c>
      <c r="D92" s="169">
        <v>0</v>
      </c>
    </row>
    <row r="93" spans="1:4" ht="15">
      <c r="A93" s="175">
        <v>6010</v>
      </c>
      <c r="B93" s="169" t="s">
        <v>202</v>
      </c>
      <c r="C93" s="194">
        <v>1127</v>
      </c>
      <c r="D93" s="169">
        <v>0</v>
      </c>
    </row>
    <row r="94" spans="1:4" ht="15">
      <c r="A94" s="175">
        <v>6020</v>
      </c>
      <c r="B94" s="169" t="s">
        <v>203</v>
      </c>
      <c r="C94" s="194">
        <v>0</v>
      </c>
      <c r="D94" s="169">
        <v>0</v>
      </c>
    </row>
    <row r="95" spans="1:4" ht="15">
      <c r="A95" s="175">
        <v>6030</v>
      </c>
      <c r="B95" s="169" t="s">
        <v>204</v>
      </c>
      <c r="C95" s="194">
        <v>3920</v>
      </c>
      <c r="D95" s="169">
        <v>0</v>
      </c>
    </row>
    <row r="96" spans="1:4" ht="15">
      <c r="A96" s="175">
        <v>6040</v>
      </c>
      <c r="B96" s="169" t="s">
        <v>205</v>
      </c>
      <c r="C96" s="194">
        <v>532</v>
      </c>
      <c r="D96" s="169">
        <v>0</v>
      </c>
    </row>
    <row r="97" spans="1:4" ht="15">
      <c r="A97" s="175">
        <v>6110</v>
      </c>
      <c r="B97" s="169" t="s">
        <v>206</v>
      </c>
      <c r="C97" s="194">
        <v>12600</v>
      </c>
      <c r="D97" s="169">
        <v>0</v>
      </c>
    </row>
    <row r="98" spans="1:4" ht="15">
      <c r="A98" s="175">
        <v>6210</v>
      </c>
      <c r="B98" s="169" t="s">
        <v>207</v>
      </c>
      <c r="C98" s="194">
        <v>6496</v>
      </c>
      <c r="D98" s="169">
        <v>0</v>
      </c>
    </row>
    <row r="99" spans="1:4" ht="15">
      <c r="A99" s="175">
        <v>6410</v>
      </c>
      <c r="B99" s="169" t="s">
        <v>208</v>
      </c>
      <c r="C99" s="194">
        <v>3270</v>
      </c>
      <c r="D99" s="169">
        <v>0</v>
      </c>
    </row>
    <row r="100" spans="1:4" ht="15">
      <c r="A100" s="175">
        <v>6411</v>
      </c>
      <c r="B100" s="169" t="s">
        <v>209</v>
      </c>
      <c r="C100" s="194">
        <v>800</v>
      </c>
      <c r="D100" s="169">
        <v>0</v>
      </c>
    </row>
    <row r="101" spans="1:4" ht="15">
      <c r="A101" s="175">
        <v>6420</v>
      </c>
      <c r="B101" s="169" t="s">
        <v>210</v>
      </c>
      <c r="C101" s="194">
        <v>3920</v>
      </c>
      <c r="D101" s="169">
        <v>0</v>
      </c>
    </row>
    <row r="102" spans="1:4" ht="15">
      <c r="A102" s="175">
        <v>6421</v>
      </c>
      <c r="B102" s="169" t="s">
        <v>211</v>
      </c>
      <c r="C102" s="194">
        <v>0</v>
      </c>
      <c r="D102" s="169">
        <v>0</v>
      </c>
    </row>
    <row r="103" spans="1:4" ht="15">
      <c r="A103" s="175">
        <v>6910</v>
      </c>
      <c r="B103" s="169" t="s">
        <v>108</v>
      </c>
      <c r="C103" s="194">
        <v>38</v>
      </c>
      <c r="D103" s="169">
        <v>0</v>
      </c>
    </row>
    <row r="104" spans="1:4" ht="15">
      <c r="A104" s="175">
        <v>6911</v>
      </c>
      <c r="B104" s="169" t="s">
        <v>109</v>
      </c>
      <c r="C104" s="194">
        <v>200.3</v>
      </c>
      <c r="D104" s="169">
        <v>0</v>
      </c>
    </row>
    <row r="105" spans="1:4" ht="15">
      <c r="A105" s="175">
        <v>6912</v>
      </c>
      <c r="B105" s="169" t="s">
        <v>100</v>
      </c>
      <c r="C105" s="194">
        <v>980</v>
      </c>
      <c r="D105" s="169">
        <v>0</v>
      </c>
    </row>
    <row r="106" spans="1:4" ht="15">
      <c r="A106" s="175">
        <v>7010</v>
      </c>
      <c r="B106" s="169" t="s">
        <v>212</v>
      </c>
      <c r="C106" s="194">
        <v>0</v>
      </c>
      <c r="D106" s="169">
        <v>0</v>
      </c>
    </row>
    <row r="107" spans="1:4" ht="15">
      <c r="A107" s="175">
        <v>7020</v>
      </c>
      <c r="B107" s="169" t="s">
        <v>213</v>
      </c>
      <c r="C107" s="194">
        <v>0</v>
      </c>
      <c r="D107" s="169">
        <v>0</v>
      </c>
    </row>
    <row r="108" spans="1:4" ht="15">
      <c r="A108" s="175">
        <v>7110</v>
      </c>
      <c r="B108" s="169" t="s">
        <v>214</v>
      </c>
      <c r="C108" s="194">
        <v>0</v>
      </c>
      <c r="D108" s="169">
        <v>0</v>
      </c>
    </row>
    <row r="109" spans="1:4" ht="15">
      <c r="A109" s="175">
        <v>7210</v>
      </c>
      <c r="B109" s="169" t="s">
        <v>215</v>
      </c>
      <c r="C109" s="194">
        <v>0</v>
      </c>
      <c r="D109" s="169">
        <v>0</v>
      </c>
    </row>
    <row r="110" spans="1:4" ht="15">
      <c r="A110" s="175">
        <v>7510</v>
      </c>
      <c r="B110" s="169" t="s">
        <v>216</v>
      </c>
      <c r="C110" s="194">
        <v>1325</v>
      </c>
      <c r="D110" s="169">
        <v>0</v>
      </c>
    </row>
    <row r="111" spans="1:4" ht="15">
      <c r="A111" s="175">
        <v>7999</v>
      </c>
      <c r="B111" s="169" t="s">
        <v>125</v>
      </c>
      <c r="C111" s="194">
        <v>0</v>
      </c>
      <c r="D111" s="169">
        <v>0</v>
      </c>
    </row>
    <row r="117" spans="3:5" ht="15">
      <c r="C117" s="204"/>
      <c r="E1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Nicolini</dc:creator>
  <cp:keywords/>
  <dc:description/>
  <cp:lastModifiedBy>Albert Keller</cp:lastModifiedBy>
  <cp:lastPrinted>2013-07-22T08:29:00Z</cp:lastPrinted>
  <dcterms:created xsi:type="dcterms:W3CDTF">2005-05-12T16:47:49Z</dcterms:created>
  <dcterms:modified xsi:type="dcterms:W3CDTF">2013-07-26T08:22:29Z</dcterms:modified>
  <cp:category/>
  <cp:version/>
  <cp:contentType/>
  <cp:contentStatus/>
</cp:coreProperties>
</file>